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27EC4B21-51EA-4465-8F2D-0104679F3949}" xr6:coauthVersionLast="47" xr6:coauthVersionMax="47" xr10:uidLastSave="{00000000-0000-0000-0000-000000000000}"/>
  <bookViews>
    <workbookView xWindow="5355" yWindow="4245" windowWidth="21600" windowHeight="11505" tabRatio="863" firstSheet="1" activeTab="11" xr2:uid="{00000000-000D-0000-FFFF-FFFF00000000}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1">ACT!$A$96:$E$221</definedName>
    <definedName name="_xlnm.Print_Area" localSheetId="10">Conciliacion_Eg!$A$1:$C$54</definedName>
    <definedName name="_xlnm.Print_Area" localSheetId="9">Conciliacion_Ig!$A$1:$C$25</definedName>
    <definedName name="_xlnm.Print_Area" localSheetId="7">EFE!$A$82:$E$122</definedName>
    <definedName name="_xlnm.Print_Area" localSheetId="3">ESF!$A$88:$I$155</definedName>
    <definedName name="_xlnm.Print_Area" localSheetId="11">Memoria!$A$1:$J$73</definedName>
    <definedName name="_xlnm.Print_Area" localSheetId="5">VHP!$A$1:$E$32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1" i="64" l="1"/>
  <c r="C8" i="64"/>
  <c r="C16" i="63"/>
  <c r="C8" i="63"/>
  <c r="C21" i="63" l="1"/>
  <c r="C40" i="64"/>
  <c r="B50" i="65" l="1"/>
  <c r="B39" i="65"/>
  <c r="B48" i="65"/>
  <c r="B37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<sst xmlns="http://schemas.openxmlformats.org/spreadsheetml/2006/main" count="942" uniqueCount="670">
  <si>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</si>
  <si>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</si>
  <si>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</si>
  <si>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</si>
  <si>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</si>
  <si>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</si>
  <si>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</si>
  <si>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</si>
  <si>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</si>
  <si>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</si>
  <si>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</si>
  <si>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</si>
  <si>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</si>
  <si>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</si>
  <si>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</si>
  <si>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</si>
  <si>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</si>
  <si>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</si>
  <si>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</si>
  <si>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</si>
  <si>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</si>
  <si>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</si>
  <si>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</si>
  <si>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</si>
  <si>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</si>
  <si>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</si>
  <si>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</si>
  <si>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</si>
  <si>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</si>
  <si>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</si>
  <si>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</si>
  <si>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</si>
  <si>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</si>
  <si>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</si>
  <si>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</si>
  <si>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</si>
  <si>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</si>
  <si>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</si>
  <si>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</si>
  <si>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</si>
  <si>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</si>
  <si>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</si>
  <si>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</si>
  <si>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</si>
  <si>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</si>
  <si>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</si>
  <si>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</si>
  <si>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</si>
  <si>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</si>
  <si>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</si>
  <si>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</si>
  <si>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</si>
  <si>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</si>
  <si>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</si>
  <si>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</si>
  <si>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</si>
  <si>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</si>
  <si>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</si>
  <si>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</si>
  <si>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</si>
  <si>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</si>
  <si>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</si>
  <si>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</si>
  <si>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</si>
  <si>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</si>
  <si>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</si>
  <si>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</si>
  <si>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</si>
  <si>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</si>
  <si>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</si>
  <si>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</si>
  <si>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</si>
  <si>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</si>
  <si>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</si>
  <si>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</si>
  <si>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</si>
  <si>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</si>
  <si>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</si>
  <si>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</si>
  <si>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</si>
  <si>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</si>
  <si>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</si>
  <si>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</si>
  <si>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</si>
  <si>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</si>
  <si>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</si>
  <si>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</si>
  <si>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</si>
  <si>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</si>
  <si>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</si>
  <si>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</si>
  <si>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</si>
  <si>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</si>
  <si>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</si>
  <si>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</si>
  <si>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</si>
  <si>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</si>
  <si>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</si>
  <si>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</si>
  <si>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</si>
  <si>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</si>
  <si>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</si>
  <si>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</si>
  <si>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</si>
  <si>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</si>
  <si>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</si>
  <si>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</si>
  <si>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</si>
  <si>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</si>
  <si>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</si>
  <si>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</si>
  <si>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</si>
  <si>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</si>
  <si>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</si>
  <si>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</si>
  <si>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</si>
  <si>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</si>
  <si>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</si>
  <si>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</si>
  <si>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</si>
  <si>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</si>
  <si>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</si>
  <si>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</si>
  <si>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</si>
  <si>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</si>
  <si>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</si>
  <si>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</si>
  <si>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</si>
  <si>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</si>
  <si>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</si>
  <si>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</si>
  <si>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</si>
  <si>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</si>
  <si>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</si>
  <si>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</si>
  <si>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</si>
  <si>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</si>
  <si>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</si>
  <si>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</si>
  <si>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</si>
  <si>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</si>
  <si>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</si>
  <si>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</si>
  <si>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</si>
  <si>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</si>
  <si>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</si>
  <si>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</si>
  <si>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</si>
  <si>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</si>
  <si>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</si>
  <si>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</si>
  <si>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</si>
  <si>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</si>
  <si>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</si>
  <si>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</si>
  <si>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</si>
  <si>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</si>
  <si>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</si>
  <si>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</si>
  <si>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</si>
  <si>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</si>
  <si>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</si>
  <si>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</si>
  <si>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</si>
  <si>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</si>
  <si>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</si>
  <si>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</si>
  <si>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</si>
  <si>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</si>
  <si>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</si>
  <si>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</si>
  <si>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</si>
  <si>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</si>
  <si>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</si>
  <si>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</si>
  <si>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</si>
  <si>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</si>
  <si>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</si>
  <si>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</si>
  <si>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</si>
  <si>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</si>
  <si>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</si>
  <si>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</si>
  <si>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</si>
  <si>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</si>
  <si>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</si>
  <si>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</si>
  <si>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</si>
  <si>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</si>
  <si>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</si>
  <si>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</si>
  <si>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</si>
  <si>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</si>
  <si>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</si>
  <si>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</si>
  <si>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</si>
  <si>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</si>
  <si>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</si>
  <si>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</si>
  <si>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</si>
  <si>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</si>
  <si>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</si>
  <si>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</si>
  <si>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</si>
  <si>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</si>
  <si>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</si>
  <si>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</si>
  <si>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</si>
  <si>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</si>
  <si>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</si>
  <si>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</si>
  <si>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</si>
  <si>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</si>
  <si>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</si>
  <si>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</si>
  <si>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</si>
  <si>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</si>
  <si>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</si>
  <si>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</si>
  <si>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</si>
  <si>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</si>
  <si>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</si>
  <si>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</si>
  <si>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</si>
  <si>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</si>
  <si>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</si>
  <si>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</si>
  <si>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</si>
  <si>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</si>
  <si>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</si>
  <si>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</si>
  <si>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</si>
  <si>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</si>
  <si>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</si>
  <si>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</si>
  <si>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</si>
  <si>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</si>
  <si>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</si>
  <si>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</si>
  <si>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</si>
  <si>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</si>
  <si>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</si>
  <si>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</si>
  <si>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</si>
  <si>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</si>
  <si>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</si>
  <si>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</si>
  <si>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</si>
  <si>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</si>
  <si>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</si>
  <si>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</si>
  <si>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</si>
  <si>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</si>
  <si>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</si>
  <si>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</si>
  <si>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</si>
  <si>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</si>
  <si>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</si>
  <si>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</si>
  <si>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</si>
  <si>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</si>
  <si>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</si>
  <si>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</si>
  <si>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</si>
  <si>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</si>
  <si>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</si>
  <si>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</si>
  <si>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</si>
  <si>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</si>
  <si>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</si>
  <si>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</si>
  <si>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</si>
  <si>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</si>
  <si>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</si>
  <si>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</si>
  <si>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</si>
  <si>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</si>
  <si>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</si>
  <si>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</si>
  <si>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</si>
  <si>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</si>
  <si>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</si>
  <si>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</si>
  <si>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</si>
  <si>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</si>
  <si>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</si>
  <si>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</si>
  <si>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</si>
  <si>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</si>
  <si>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</si>
  <si>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</si>
  <si>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</si>
  <si>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</si>
  <si>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</si>
  <si>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</si>
  <si>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</si>
  <si>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</si>
  <si>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</si>
  <si>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</si>
  <si>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</si>
  <si>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</si>
  <si>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</si>
  <si>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</si>
  <si>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</si>
  <si>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</si>
  <si>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</si>
  <si>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</si>
  <si>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</si>
  <si>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</si>
  <si>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</si>
  <si>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</si>
  <si>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</si>
  <si>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</si>
  <si>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</si>
  <si>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</si>
  <si>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</si>
  <si>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</si>
  <si>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</si>
  <si>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</si>
  <si>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</si>
  <si>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</si>
  <si>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</si>
  <si>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</si>
  <si>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</si>
  <si>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</si>
  <si>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</si>
  <si>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</si>
  <si>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</si>
  <si>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</si>
  <si>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</si>
  <si>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</si>
  <si>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</si>
  <si>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</si>
  <si>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</si>
  <si>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</si>
  <si>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</si>
  <si>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</si>
  <si>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</si>
  <si>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</si>
  <si>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</si>
  <si>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</si>
  <si>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</si>
  <si>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</si>
  <si>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</si>
  <si>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</si>
  <si>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</si>
  <si>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</si>
  <si>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</si>
  <si>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</si>
  <si>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</si>
  <si>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</si>
  <si>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</si>
  <si>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</si>
  <si>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</si>
  <si>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</si>
  <si>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</si>
  <si>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</si>
  <si>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</si>
  <si>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</si>
  <si>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</si>
  <si>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</si>
  <si>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</si>
  <si>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</si>
  <si>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</si>
  <si>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</si>
  <si>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</si>
  <si>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</si>
  <si>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</si>
  <si>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</si>
  <si>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</si>
  <si>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</si>
  <si>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</si>
  <si>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</si>
  <si>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</si>
  <si>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</si>
  <si>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</si>
  <si>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</si>
  <si>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</si>
  <si>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</si>
  <si>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</si>
  <si>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</si>
  <si>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</si>
  <si>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</si>
  <si>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</si>
  <si>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</si>
  <si>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</si>
  <si>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</si>
  <si>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</si>
  <si>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</si>
  <si>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</si>
  <si>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</si>
  <si>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</si>
  <si>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</si>
  <si>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</si>
  <si>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</si>
  <si>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</si>
  <si>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</si>
  <si>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</si>
  <si>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</si>
  <si>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</si>
  <si>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</si>
  <si>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</si>
  <si>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</si>
  <si>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</si>
  <si>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</si>
  <si>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</si>
  <si>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</si>
  <si>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</si>
  <si>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</si>
  <si>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</si>
  <si>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</si>
  <si>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</si>
  <si>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</si>
  <si>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</si>
  <si>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</si>
  <si>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</si>
  <si>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</si>
  <si>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</si>
  <si>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</si>
  <si>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</si>
  <si>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</si>
  <si>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</si>
  <si>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</si>
  <si>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</si>
  <si>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</si>
  <si>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</si>
  <si>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</si>
  <si>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</si>
  <si>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</si>
  <si>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</si>
  <si>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</si>
  <si>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</si>
  <si>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</si>
  <si>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</si>
  <si>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</si>
  <si>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</si>
  <si>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</si>
  <si>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</si>
  <si>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</si>
  <si>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</si>
  <si>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</si>
  <si>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</si>
  <si>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</si>
  <si>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</si>
  <si>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</si>
  <si>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</si>
  <si>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</si>
  <si>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</si>
  <si>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</si>
  <si>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</si>
  <si>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</si>
  <si>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</si>
  <si>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</si>
  <si>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</si>
  <si>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</si>
  <si>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</si>
  <si>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</si>
  <si>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</si>
  <si>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</si>
  <si>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</si>
  <si>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</si>
  <si>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</si>
  <si>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</si>
  <si>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</si>
  <si>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</si>
  <si>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</si>
  <si>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</si>
  <si>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</si>
  <si>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</si>
  <si>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</si>
  <si>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</si>
  <si>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</si>
  <si>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</si>
  <si>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</si>
  <si>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</si>
  <si>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</si>
  <si>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</si>
  <si>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</si>
  <si>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</si>
  <si>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</si>
  <si>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</si>
  <si>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</si>
  <si>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</si>
  <si>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</si>
  <si>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</si>
  <si>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</si>
  <si>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</si>
  <si>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</si>
  <si>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</si>
  <si>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</si>
  <si>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</si>
  <si>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</si>
  <si>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</si>
  <si>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</si>
  <si>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</si>
  <si>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</si>
  <si>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</si>
  <si>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</si>
  <si>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</si>
  <si>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</si>
  <si>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</si>
  <si>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</si>
  <si>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</si>
  <si>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</si>
  <si>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</si>
  <si>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</si>
  <si>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</si>
  <si>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</si>
  <si>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</si>
  <si>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</si>
  <si>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</si>
  <si>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</si>
  <si>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</si>
  <si>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</si>
  <si>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</si>
  <si>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</si>
  <si>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</si>
  <si>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</si>
  <si>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</si>
  <si>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</si>
  <si>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</si>
  <si>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</si>
  <si>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</si>
  <si>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</si>
  <si>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</si>
  <si>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</si>
  <si>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</si>
  <si>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</si>
  <si>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</si>
  <si>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</si>
  <si>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</si>
  <si>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</si>
  <si>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</si>
  <si>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</si>
  <si>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</si>
  <si>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</si>
  <si>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</si>
  <si>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</si>
  <si>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</si>
  <si>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</si>
  <si>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</si>
  <si>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</si>
  <si>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</si>
  <si>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</si>
  <si>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</si>
  <si>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</si>
  <si>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</si>
  <si>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</si>
  <si>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</si>
  <si>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</si>
  <si>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</si>
  <si>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</si>
  <si>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</si>
  <si>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</si>
  <si>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</si>
  <si>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</si>
  <si>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</si>
  <si>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</si>
  <si>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</si>
  <si>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</si>
  <si>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</si>
  <si>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</si>
  <si>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</si>
  <si>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</si>
  <si>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</si>
  <si>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</si>
  <si>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</si>
  <si>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</si>
  <si>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</si>
  <si>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</si>
  <si>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</si>
  <si>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</si>
  <si>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</si>
  <si>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</si>
  <si>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</si>
  <si>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</si>
  <si>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</si>
  <si>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</si>
  <si>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</si>
  <si>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</si>
  <si>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</si>
  <si>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</si>
  <si>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</si>
  <si>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</si>
  <si>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</si>
  <si>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</si>
  <si>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</si>
  <si>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</si>
  <si>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</si>
  <si>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</si>
  <si>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</si>
  <si>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</si>
  <si>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</si>
  <si>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</si>
  <si>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</si>
  <si>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</si>
  <si>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</si>
  <si>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</si>
  <si>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</si>
  <si>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</si>
  <si>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</si>
  <si>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</si>
  <si>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</si>
  <si>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</si>
  <si>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</si>
  <si>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</si>
  <si>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</si>
  <si>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</si>
  <si>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</si>
  <si>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</si>
  <si>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</si>
  <si>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</si>
  <si>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</si>
  <si>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</si>
  <si>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</si>
  <si>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</si>
  <si>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</si>
  <si>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</si>
  <si>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</si>
  <si>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</si>
  <si>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</si>
  <si>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</si>
  <si>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</si>
  <si>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</si>
  <si>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</si>
  <si>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</si>
  <si>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</si>
  <si>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</si>
  <si>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</si>
  <si>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</si>
  <si>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</si>
  <si>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</si>
  <si>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</si>
  <si>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</si>
  <si>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</si>
  <si>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</si>
  <si>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</si>
  <si>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</si>
  <si>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</si>
  <si>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</si>
  <si>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</si>
  <si>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</si>
  <si>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</si>
  <si>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</si>
  <si>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</si>
  <si>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</si>
  <si>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</si>
  <si>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</si>
  <si>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</si>
  <si>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</si>
  <si>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</si>
  <si>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</si>
  <si>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</si>
  <si>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</si>
  <si>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</si>
  <si>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</si>
  <si>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</si>
  <si>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</si>
  <si>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</si>
  <si>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</si>
  <si>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</si>
  <si>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</si>
  <si>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</si>
  <si>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</si>
  <si>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</si>
  <si>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</si>
  <si>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</si>
  <si>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UNIVERSIDAD POLITECNICA DE JUVENTINO ROSAS</t>
  </si>
  <si>
    <t>Correspondiente del 1 de Enero al 31 de Marzo de 2024</t>
  </si>
  <si>
    <t>20XN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</si>
</sst>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2" fillId="0" borderId="14" xfId="13" applyFont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Border="1" applyAlignment="1">
      <alignment horizontal="center" vertical="center"/>
    </xf>
    <xf numFmtId="0" fontId="22" fillId="9" borderId="23" xfId="0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3" fillId="0" borderId="22" xfId="0" applyFont="1" applyBorder="1"/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39" activePane="bottomLeft" state="frozen"/>
      <selection activeCell="A14" sqref="A14:B14"/>
      <selection pane="bottomLeft" activeCell="A48" sqref="A48:XFD65"/>
    </sheetView>
  </sheetViews>
  <sheetFormatPr baseColWidth="10" defaultColWidth="12.85546875" defaultRowHeight="11.25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>
      <c r="A1" s="159" t="s">
        <v>667</v>
      </c>
      <c r="B1" s="159"/>
      <c r="C1" s="17"/>
      <c r="D1" s="14" t="s">
        <v>601</v>
      </c>
      <c r="E1" s="15">
        <v>2024</v>
      </c>
    </row>
    <row r="2" spans="1:5" ht="18.95" customHeight="1">
      <c r="A2" s="160" t="s">
        <v>600</v>
      </c>
      <c r="B2" s="160"/>
      <c r="C2" s="36"/>
      <c r="D2" s="14" t="s">
        <v>602</v>
      </c>
      <c r="E2" s="17" t="s">
        <v>607</v>
      </c>
    </row>
    <row r="3" spans="1:5" ht="18.95" customHeight="1">
      <c r="A3" s="159" t="s">
        <v>668</v>
      </c>
      <c r="B3" s="159"/>
      <c r="C3" s="17"/>
      <c r="D3" s="14" t="s">
        <v>603</v>
      </c>
      <c r="E3" s="15">
        <v>1</v>
      </c>
    </row>
    <row r="4" spans="1:5" ht="18.95" customHeight="1">
      <c r="A4" s="159" t="s">
        <v>622</v>
      </c>
      <c r="B4" s="159"/>
      <c r="C4" s="159"/>
      <c r="D4" s="159"/>
      <c r="E4" s="159"/>
    </row>
    <row r="5" spans="1:5" ht="15" customHeight="1">
      <c r="A5" s="124" t="s">
        <v>41</v>
      </c>
      <c r="B5" s="123" t="s">
        <v>42</v>
      </c>
    </row>
    <row r="6" spans="1:5">
      <c r="A6" s="5"/>
      <c r="B6" s="6"/>
    </row>
    <row r="7" spans="1:5">
      <c r="A7" s="7"/>
      <c r="B7" s="8" t="s">
        <v>45</v>
      </c>
    </row>
    <row r="8" spans="1:5">
      <c r="A8" s="7"/>
      <c r="B8" s="8"/>
    </row>
    <row r="9" spans="1:5">
      <c r="A9" s="7"/>
      <c r="B9" s="9" t="s">
        <v>0</v>
      </c>
    </row>
    <row r="10" spans="1:5">
      <c r="A10" s="43" t="s">
        <v>568</v>
      </c>
      <c r="B10" s="44" t="s">
        <v>303</v>
      </c>
    </row>
    <row r="11" spans="1:5">
      <c r="A11" s="43" t="s">
        <v>569</v>
      </c>
      <c r="B11" s="44" t="s">
        <v>570</v>
      </c>
    </row>
    <row r="12" spans="1:5">
      <c r="A12" s="43" t="s">
        <v>571</v>
      </c>
      <c r="B12" s="44" t="s">
        <v>340</v>
      </c>
    </row>
    <row r="13" spans="1:5">
      <c r="A13" s="43" t="s">
        <v>572</v>
      </c>
      <c r="B13" s="44" t="s">
        <v>357</v>
      </c>
    </row>
    <row r="14" spans="1:5">
      <c r="A14" s="43" t="s">
        <v>1</v>
      </c>
      <c r="B14" s="44" t="s">
        <v>2</v>
      </c>
    </row>
    <row r="15" spans="1:5">
      <c r="A15" s="43" t="s">
        <v>3</v>
      </c>
      <c r="B15" s="44" t="s">
        <v>4</v>
      </c>
    </row>
    <row r="16" spans="1:5">
      <c r="A16" s="43" t="s">
        <v>5</v>
      </c>
      <c r="B16" s="44" t="s">
        <v>6</v>
      </c>
    </row>
    <row r="17" spans="1:2">
      <c r="A17" s="43" t="s">
        <v>130</v>
      </c>
      <c r="B17" s="44" t="s">
        <v>582</v>
      </c>
    </row>
    <row r="18" spans="1:2">
      <c r="A18" s="43" t="s">
        <v>7</v>
      </c>
      <c r="B18" s="44" t="s">
        <v>583</v>
      </c>
    </row>
    <row r="19" spans="1:2">
      <c r="A19" s="43" t="s">
        <v>8</v>
      </c>
      <c r="B19" s="44" t="s">
        <v>129</v>
      </c>
    </row>
    <row r="20" spans="1:2">
      <c r="A20" s="43" t="s">
        <v>9</v>
      </c>
      <c r="B20" s="44" t="s">
        <v>10</v>
      </c>
    </row>
    <row r="21" spans="1:2">
      <c r="A21" s="43" t="s">
        <v>11</v>
      </c>
      <c r="B21" s="44" t="s">
        <v>12</v>
      </c>
    </row>
    <row r="22" spans="1:2">
      <c r="A22" s="43" t="s">
        <v>13</v>
      </c>
      <c r="B22" s="44" t="s">
        <v>14</v>
      </c>
    </row>
    <row r="23" spans="1:2">
      <c r="A23" s="43" t="s">
        <v>15</v>
      </c>
      <c r="B23" s="44" t="s">
        <v>16</v>
      </c>
    </row>
    <row r="24" spans="1:2">
      <c r="A24" s="43" t="s">
        <v>17</v>
      </c>
      <c r="B24" s="44" t="s">
        <v>584</v>
      </c>
    </row>
    <row r="25" spans="1:2">
      <c r="A25" s="43" t="s">
        <v>18</v>
      </c>
      <c r="B25" s="44" t="s">
        <v>19</v>
      </c>
    </row>
    <row r="26" spans="1:2">
      <c r="A26" s="43" t="s">
        <v>20</v>
      </c>
      <c r="B26" s="44" t="s">
        <v>182</v>
      </c>
    </row>
    <row r="27" spans="1:2">
      <c r="A27" s="43" t="s">
        <v>21</v>
      </c>
      <c r="B27" s="44" t="s">
        <v>22</v>
      </c>
    </row>
    <row r="28" spans="1:2">
      <c r="A28" s="43" t="s">
        <v>23</v>
      </c>
      <c r="B28" s="44" t="s">
        <v>24</v>
      </c>
    </row>
    <row r="29" spans="1:2">
      <c r="A29" s="43" t="s">
        <v>25</v>
      </c>
      <c r="B29" s="44" t="s">
        <v>26</v>
      </c>
    </row>
    <row r="30" spans="1:2">
      <c r="A30" s="43" t="s">
        <v>27</v>
      </c>
      <c r="B30" s="44" t="s">
        <v>28</v>
      </c>
    </row>
    <row r="31" spans="1:2">
      <c r="A31" s="43" t="s">
        <v>29</v>
      </c>
      <c r="B31" s="44" t="s">
        <v>30</v>
      </c>
    </row>
    <row r="32" spans="1:2">
      <c r="A32" s="43" t="s">
        <v>76</v>
      </c>
      <c r="B32" s="44" t="s">
        <v>77</v>
      </c>
    </row>
    <row r="33" spans="1:2">
      <c r="A33" s="7"/>
      <c r="B33" s="10"/>
    </row>
    <row r="34" spans="1:2">
      <c r="A34" s="7"/>
      <c r="B34" s="9"/>
    </row>
    <row r="35" spans="1:2">
      <c r="A35" s="43" t="s">
        <v>48</v>
      </c>
      <c r="B35" s="44" t="s">
        <v>43</v>
      </c>
    </row>
    <row r="36" spans="1:2">
      <c r="A36" s="43" t="s">
        <v>49</v>
      </c>
      <c r="B36" s="44" t="s">
        <v>44</v>
      </c>
    </row>
    <row r="37" spans="1:2">
      <c r="A37" s="7"/>
      <c r="B37" s="10"/>
    </row>
    <row r="38" spans="1:2">
      <c r="A38" s="7"/>
      <c r="B38" s="8" t="s">
        <v>46</v>
      </c>
    </row>
    <row r="39" spans="1:2">
      <c r="A39" s="7" t="s">
        <v>47</v>
      </c>
      <c r="B39" s="44" t="s">
        <v>32</v>
      </c>
    </row>
    <row r="40" spans="1:2">
      <c r="A40" s="7"/>
      <c r="B40" s="44" t="s">
        <v>623</v>
      </c>
    </row>
    <row r="41" spans="1:2" ht="12" thickBot="1">
      <c r="A41" s="11"/>
      <c r="B41" s="12"/>
    </row>
    <row r="44" spans="1:2">
      <c r="B44" s="4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</hyperlinks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showGridLines="0" workbookViewId="0">
      <selection activeCell="A5" sqref="A5:C5"/>
    </sheetView>
  </sheetViews>
  <sheetFormatPr baseColWidth="10" defaultColWidth="11.42578125" defaultRowHeight="11.25"/>
  <cols>
    <col min="1" max="1" width="3.42578125" style="38" customWidth="1"/>
    <col min="2" max="2" width="94.85546875" style="38" customWidth="1"/>
    <col min="3" max="3" width="17.5703125" style="38" customWidth="1"/>
    <col min="4" max="16384" width="11.42578125" style="38"/>
  </cols>
  <sheetData>
    <row r="1" spans="1:3" s="37" customFormat="1" ht="18" customHeight="1">
      <c r="A1" s="164" t="s">
        <v>667</v>
      </c>
      <c r="B1" s="165"/>
      <c r="C1" s="166"/>
    </row>
    <row r="2" spans="1:3" s="37" customFormat="1" ht="18" customHeight="1">
      <c r="A2" s="167" t="s">
        <v>612</v>
      </c>
      <c r="B2" s="168"/>
      <c r="C2" s="169"/>
    </row>
    <row r="3" spans="1:3" s="37" customFormat="1" ht="18" customHeight="1">
      <c r="A3" s="167" t="s">
        <v>668</v>
      </c>
      <c r="B3" s="168"/>
      <c r="C3" s="169"/>
    </row>
    <row r="4" spans="1:3" s="39" customFormat="1" ht="18" customHeight="1">
      <c r="A4" s="170" t="s">
        <v>613</v>
      </c>
      <c r="B4" s="171"/>
      <c r="C4" s="172"/>
    </row>
    <row r="5" spans="1:3" s="39" customFormat="1" ht="18" customHeight="1">
      <c r="A5" s="173" t="s">
        <v>486</v>
      </c>
      <c r="B5" s="174"/>
      <c r="C5" s="158" t="s">
        <v>669</v>
      </c>
    </row>
    <row r="6" spans="1:3">
      <c r="A6" s="54" t="s">
        <v>520</v>
      </c>
      <c r="B6" s="54"/>
      <c r="C6" s="130">
        <v>21928750.129999999</v>
      </c>
    </row>
    <row r="7" spans="1:3">
      <c r="A7" s="55"/>
      <c r="B7" s="56"/>
      <c r="C7" s="57"/>
    </row>
    <row r="8" spans="1:3">
      <c r="A8" s="64" t="s">
        <v>521</v>
      </c>
      <c r="B8" s="64"/>
      <c r="C8" s="131">
        <f>SUM(C9:C14)</f>
        <v>7.39</v>
      </c>
    </row>
    <row r="9" spans="1:3">
      <c r="A9" s="71" t="s">
        <v>522</v>
      </c>
      <c r="B9" s="70" t="s">
        <v>341</v>
      </c>
      <c r="C9" s="132">
        <v>0</v>
      </c>
    </row>
    <row r="10" spans="1:3">
      <c r="A10" s="58" t="s">
        <v>523</v>
      </c>
      <c r="B10" s="59" t="s">
        <v>532</v>
      </c>
      <c r="C10" s="132">
        <v>0</v>
      </c>
    </row>
    <row r="11" spans="1:3">
      <c r="A11" s="58" t="s">
        <v>524</v>
      </c>
      <c r="B11" s="59" t="s">
        <v>349</v>
      </c>
      <c r="C11" s="132">
        <v>0</v>
      </c>
    </row>
    <row r="12" spans="1:3">
      <c r="A12" s="58" t="s">
        <v>525</v>
      </c>
      <c r="B12" s="59" t="s">
        <v>350</v>
      </c>
      <c r="C12" s="132">
        <v>0</v>
      </c>
    </row>
    <row r="13" spans="1:3">
      <c r="A13" s="58" t="s">
        <v>526</v>
      </c>
      <c r="B13" s="59" t="s">
        <v>351</v>
      </c>
      <c r="C13" s="132">
        <v>0</v>
      </c>
    </row>
    <row r="14" spans="1:3">
      <c r="A14" s="60" t="s">
        <v>527</v>
      </c>
      <c r="B14" s="61" t="s">
        <v>528</v>
      </c>
      <c r="C14" s="132">
        <v>7.39</v>
      </c>
    </row>
    <row r="15" spans="1:3">
      <c r="A15" s="55"/>
      <c r="B15" s="62"/>
      <c r="C15" s="63"/>
    </row>
    <row r="16" spans="1:3">
      <c r="A16" s="64" t="s">
        <v>82</v>
      </c>
      <c r="B16" s="56"/>
      <c r="C16" s="131">
        <f>SUM(C17:C19)</f>
        <v>0</v>
      </c>
    </row>
    <row r="17" spans="1:3">
      <c r="A17" s="65">
        <v>3.1</v>
      </c>
      <c r="B17" s="59" t="s">
        <v>531</v>
      </c>
      <c r="C17" s="132">
        <v>0</v>
      </c>
    </row>
    <row r="18" spans="1:3">
      <c r="A18" s="66">
        <v>3.2</v>
      </c>
      <c r="B18" s="59" t="s">
        <v>529</v>
      </c>
      <c r="C18" s="132">
        <v>0</v>
      </c>
    </row>
    <row r="19" spans="1:3">
      <c r="A19" s="66">
        <v>3.3</v>
      </c>
      <c r="B19" s="61" t="s">
        <v>530</v>
      </c>
      <c r="C19" s="133">
        <v>0</v>
      </c>
    </row>
    <row r="20" spans="1:3">
      <c r="A20" s="55"/>
      <c r="B20" s="67"/>
      <c r="C20" s="68"/>
    </row>
    <row r="21" spans="1:3">
      <c r="A21" s="69" t="s">
        <v>659</v>
      </c>
      <c r="B21" s="69"/>
      <c r="C21" s="130">
        <f>C6+C8-C16</f>
        <v>21928757.52</v>
      </c>
    </row>
    <row r="23" spans="1:3">
      <c r="B23" s="38" t="s">
        <v>624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2"/>
  <sheetViews>
    <sheetView showGridLines="0" workbookViewId="0">
      <selection activeCell="A5" sqref="A5:C5"/>
    </sheetView>
  </sheetViews>
  <sheetFormatPr baseColWidth="10" defaultColWidth="11.42578125" defaultRowHeight="11.25"/>
  <cols>
    <col min="1" max="1" width="3.5703125" style="38" customWidth="1"/>
    <col min="2" max="2" width="89.7109375" style="38" customWidth="1"/>
    <col min="3" max="3" width="17.5703125" style="38" customWidth="1"/>
    <col min="4" max="16384" width="11.42578125" style="38"/>
  </cols>
  <sheetData>
    <row r="1" spans="1:3" s="40" customFormat="1" ht="18.95" customHeight="1">
      <c r="A1" s="175" t="s">
        <v>667</v>
      </c>
      <c r="B1" s="176"/>
      <c r="C1" s="177"/>
    </row>
    <row r="2" spans="1:3" s="40" customFormat="1" ht="18.95" customHeight="1">
      <c r="A2" s="178" t="s">
        <v>614</v>
      </c>
      <c r="B2" s="179"/>
      <c r="C2" s="180"/>
    </row>
    <row r="3" spans="1:3" s="40" customFormat="1" ht="18.95" customHeight="1">
      <c r="A3" s="178" t="s">
        <v>668</v>
      </c>
      <c r="B3" s="179"/>
      <c r="C3" s="180"/>
    </row>
    <row r="4" spans="1:3" ht="10.5" customHeight="1">
      <c r="A4" s="170" t="s">
        <v>613</v>
      </c>
      <c r="B4" s="171"/>
      <c r="C4" s="172"/>
    </row>
    <row r="5" spans="1:3" ht="10.5" customHeight="1">
      <c r="A5" s="173" t="s">
        <v>486</v>
      </c>
      <c r="B5" s="174"/>
      <c r="C5" s="158" t="s">
        <v>669</v>
      </c>
    </row>
    <row r="6" spans="1:3">
      <c r="A6" s="79" t="s">
        <v>533</v>
      </c>
      <c r="B6" s="54"/>
      <c r="C6" s="134">
        <v>12115303.550000001</v>
      </c>
    </row>
    <row r="7" spans="1:3">
      <c r="A7" s="73"/>
      <c r="B7" s="56"/>
      <c r="C7" s="74"/>
    </row>
    <row r="8" spans="1:3">
      <c r="A8" s="64" t="s">
        <v>534</v>
      </c>
      <c r="B8" s="75"/>
      <c r="C8" s="131">
        <f>SUM(C9:C29)</f>
        <v>0</v>
      </c>
    </row>
    <row r="9" spans="1:3">
      <c r="A9" s="119">
        <v>2.1</v>
      </c>
      <c r="B9" s="80" t="s">
        <v>369</v>
      </c>
      <c r="C9" s="135">
        <v>0</v>
      </c>
    </row>
    <row r="10" spans="1:3">
      <c r="A10" s="119">
        <v>2.2000000000000002</v>
      </c>
      <c r="B10" s="80" t="s">
        <v>366</v>
      </c>
      <c r="C10" s="135">
        <v>0</v>
      </c>
    </row>
    <row r="11" spans="1:3">
      <c r="A11" s="85">
        <v>2.2999999999999998</v>
      </c>
      <c r="B11" s="72" t="s">
        <v>236</v>
      </c>
      <c r="C11" s="135">
        <v>0</v>
      </c>
    </row>
    <row r="12" spans="1:3">
      <c r="A12" s="85">
        <v>2.4</v>
      </c>
      <c r="B12" s="72" t="s">
        <v>237</v>
      </c>
      <c r="C12" s="135">
        <v>0</v>
      </c>
    </row>
    <row r="13" spans="1:3">
      <c r="A13" s="85">
        <v>2.5</v>
      </c>
      <c r="B13" s="72" t="s">
        <v>238</v>
      </c>
      <c r="C13" s="135">
        <v>0</v>
      </c>
    </row>
    <row r="14" spans="1:3">
      <c r="A14" s="85">
        <v>2.6</v>
      </c>
      <c r="B14" s="72" t="s">
        <v>239</v>
      </c>
      <c r="C14" s="135">
        <v>0</v>
      </c>
    </row>
    <row r="15" spans="1:3">
      <c r="A15" s="85">
        <v>2.7</v>
      </c>
      <c r="B15" s="72" t="s">
        <v>240</v>
      </c>
      <c r="C15" s="135">
        <v>0</v>
      </c>
    </row>
    <row r="16" spans="1:3">
      <c r="A16" s="85">
        <v>2.8</v>
      </c>
      <c r="B16" s="72" t="s">
        <v>241</v>
      </c>
      <c r="C16" s="135">
        <v>0</v>
      </c>
    </row>
    <row r="17" spans="1:3">
      <c r="A17" s="85">
        <v>2.9</v>
      </c>
      <c r="B17" s="72" t="s">
        <v>243</v>
      </c>
      <c r="C17" s="135">
        <v>0</v>
      </c>
    </row>
    <row r="18" spans="1:3">
      <c r="A18" s="85" t="s">
        <v>535</v>
      </c>
      <c r="B18" s="72" t="s">
        <v>536</v>
      </c>
      <c r="C18" s="135">
        <v>0</v>
      </c>
    </row>
    <row r="19" spans="1:3">
      <c r="A19" s="85" t="s">
        <v>561</v>
      </c>
      <c r="B19" s="72" t="s">
        <v>245</v>
      </c>
      <c r="C19" s="135">
        <v>0</v>
      </c>
    </row>
    <row r="20" spans="1:3">
      <c r="A20" s="85" t="s">
        <v>562</v>
      </c>
      <c r="B20" s="72" t="s">
        <v>537</v>
      </c>
      <c r="C20" s="135">
        <v>0</v>
      </c>
    </row>
    <row r="21" spans="1:3">
      <c r="A21" s="85" t="s">
        <v>563</v>
      </c>
      <c r="B21" s="72" t="s">
        <v>538</v>
      </c>
      <c r="C21" s="135">
        <v>0</v>
      </c>
    </row>
    <row r="22" spans="1:3">
      <c r="A22" s="85" t="s">
        <v>564</v>
      </c>
      <c r="B22" s="72" t="s">
        <v>539</v>
      </c>
      <c r="C22" s="135">
        <v>0</v>
      </c>
    </row>
    <row r="23" spans="1:3">
      <c r="A23" s="85" t="s">
        <v>540</v>
      </c>
      <c r="B23" s="72" t="s">
        <v>541</v>
      </c>
      <c r="C23" s="135">
        <v>0</v>
      </c>
    </row>
    <row r="24" spans="1:3">
      <c r="A24" s="85" t="s">
        <v>542</v>
      </c>
      <c r="B24" s="72" t="s">
        <v>543</v>
      </c>
      <c r="C24" s="135">
        <v>0</v>
      </c>
    </row>
    <row r="25" spans="1:3">
      <c r="A25" s="85" t="s">
        <v>544</v>
      </c>
      <c r="B25" s="72" t="s">
        <v>545</v>
      </c>
      <c r="C25" s="135">
        <v>0</v>
      </c>
    </row>
    <row r="26" spans="1:3">
      <c r="A26" s="85" t="s">
        <v>546</v>
      </c>
      <c r="B26" s="72" t="s">
        <v>547</v>
      </c>
      <c r="C26" s="135">
        <v>0</v>
      </c>
    </row>
    <row r="27" spans="1:3">
      <c r="A27" s="85" t="s">
        <v>548</v>
      </c>
      <c r="B27" s="72" t="s">
        <v>549</v>
      </c>
      <c r="C27" s="135">
        <v>0</v>
      </c>
    </row>
    <row r="28" spans="1:3">
      <c r="A28" s="85" t="s">
        <v>550</v>
      </c>
      <c r="B28" s="72" t="s">
        <v>551</v>
      </c>
      <c r="C28" s="135">
        <v>0</v>
      </c>
    </row>
    <row r="29" spans="1:3">
      <c r="A29" s="85" t="s">
        <v>552</v>
      </c>
      <c r="B29" s="80" t="s">
        <v>553</v>
      </c>
      <c r="C29" s="135">
        <v>0</v>
      </c>
    </row>
    <row r="30" spans="1:3">
      <c r="A30" s="86"/>
      <c r="B30" s="81"/>
      <c r="C30" s="82"/>
    </row>
    <row r="31" spans="1:3">
      <c r="A31" s="83" t="s">
        <v>554</v>
      </c>
      <c r="B31" s="84"/>
      <c r="C31" s="136">
        <f>SUM(C32:C38)</f>
        <v>0</v>
      </c>
    </row>
    <row r="32" spans="1:3">
      <c r="A32" s="85" t="s">
        <v>555</v>
      </c>
      <c r="B32" s="72" t="s">
        <v>438</v>
      </c>
      <c r="C32" s="135">
        <v>0</v>
      </c>
    </row>
    <row r="33" spans="1:3">
      <c r="A33" s="85" t="s">
        <v>556</v>
      </c>
      <c r="B33" s="72" t="s">
        <v>80</v>
      </c>
      <c r="C33" s="135">
        <v>0</v>
      </c>
    </row>
    <row r="34" spans="1:3">
      <c r="A34" s="85" t="s">
        <v>557</v>
      </c>
      <c r="B34" s="72" t="s">
        <v>448</v>
      </c>
      <c r="C34" s="135">
        <v>0</v>
      </c>
    </row>
    <row r="35" spans="1:3">
      <c r="A35" s="85" t="s">
        <v>558</v>
      </c>
      <c r="B35" s="72" t="s">
        <v>454</v>
      </c>
      <c r="C35" s="135">
        <v>0</v>
      </c>
    </row>
    <row r="36" spans="1:3">
      <c r="A36" s="85" t="s">
        <v>559</v>
      </c>
      <c r="B36" s="72" t="s">
        <v>462</v>
      </c>
      <c r="C36" s="135">
        <v>0</v>
      </c>
    </row>
    <row r="37" spans="1:3">
      <c r="A37" s="85" t="s">
        <v>662</v>
      </c>
      <c r="B37" s="72" t="s">
        <v>366</v>
      </c>
      <c r="C37" s="135">
        <v>0</v>
      </c>
    </row>
    <row r="38" spans="1:3">
      <c r="A38" s="85" t="s">
        <v>663</v>
      </c>
      <c r="B38" s="80" t="s">
        <v>560</v>
      </c>
      <c r="C38" s="137">
        <v>0</v>
      </c>
    </row>
    <row r="39" spans="1:3">
      <c r="A39" s="73"/>
      <c r="B39" s="76"/>
      <c r="C39" s="77"/>
    </row>
    <row r="40" spans="1:3">
      <c r="A40" s="78" t="s">
        <v>660</v>
      </c>
      <c r="B40" s="54"/>
      <c r="C40" s="130">
        <f>C6-C8+C31</f>
        <v>12115303.550000001</v>
      </c>
    </row>
    <row r="42" spans="1:3">
      <c r="B42" s="38" t="s">
        <v>624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61"/>
  <sheetViews>
    <sheetView tabSelected="1" workbookViewId="0">
      <selection activeCell="F69" sqref="F69"/>
    </sheetView>
  </sheetViews>
  <sheetFormatPr baseColWidth="10" defaultColWidth="9.140625" defaultRowHeight="11.25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>
      <c r="A1" s="163" t="s">
        <v>667</v>
      </c>
      <c r="B1" s="181"/>
      <c r="C1" s="181"/>
      <c r="D1" s="181"/>
      <c r="E1" s="181"/>
      <c r="F1" s="181"/>
      <c r="G1" s="27" t="s">
        <v>604</v>
      </c>
      <c r="H1" s="28">
        <v>2024</v>
      </c>
    </row>
    <row r="2" spans="1:10" ht="18.95" customHeight="1">
      <c r="A2" s="163" t="s">
        <v>615</v>
      </c>
      <c r="B2" s="181"/>
      <c r="C2" s="181"/>
      <c r="D2" s="181"/>
      <c r="E2" s="181"/>
      <c r="F2" s="181"/>
      <c r="G2" s="27" t="s">
        <v>605</v>
      </c>
      <c r="H2" s="28" t="s">
        <v>607</v>
      </c>
    </row>
    <row r="3" spans="1:10" ht="18.95" customHeight="1">
      <c r="A3" s="182" t="s">
        <v>668</v>
      </c>
      <c r="B3" s="183"/>
      <c r="C3" s="183"/>
      <c r="D3" s="183"/>
      <c r="E3" s="183"/>
      <c r="F3" s="183"/>
      <c r="G3" s="27" t="s">
        <v>606</v>
      </c>
      <c r="H3" s="28">
        <v>1</v>
      </c>
    </row>
    <row r="4" spans="1:10">
      <c r="A4" s="30" t="s">
        <v>193</v>
      </c>
      <c r="B4" s="31"/>
      <c r="C4" s="31"/>
      <c r="D4" s="31"/>
      <c r="E4" s="31"/>
      <c r="F4" s="31"/>
      <c r="G4" s="31"/>
      <c r="H4" s="31"/>
    </row>
    <row r="7" spans="1:10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>
      <c r="A8" s="41">
        <v>7000</v>
      </c>
      <c r="B8" s="42" t="s">
        <v>122</v>
      </c>
    </row>
    <row r="9" spans="1:10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>
      <c r="A35" s="41">
        <v>8000</v>
      </c>
      <c r="B35" s="42" t="s">
        <v>94</v>
      </c>
    </row>
    <row r="36" spans="1:6">
      <c r="C36" s="34"/>
      <c r="D36" s="34"/>
      <c r="E36" s="34"/>
      <c r="F36" s="34"/>
    </row>
    <row r="37" spans="1:6">
      <c r="B37" s="164" t="str">
        <f>A1</f>
        <v>UNIVERSIDAD POLITECNICA DE JUVENTINO ROSAS</v>
      </c>
      <c r="C37" s="166"/>
      <c r="D37" s="34"/>
      <c r="E37" s="34"/>
      <c r="F37" s="34"/>
    </row>
    <row r="38" spans="1:6">
      <c r="B38" s="167" t="s">
        <v>664</v>
      </c>
      <c r="C38" s="169"/>
      <c r="D38" s="34"/>
      <c r="E38" s="34"/>
      <c r="F38" s="34"/>
    </row>
    <row r="39" spans="1:6">
      <c r="B39" s="167" t="str">
        <f>A3</f>
        <v>Correspondiente del 1 de Enero al 31 de Marzo de 2024</v>
      </c>
      <c r="C39" s="169"/>
      <c r="D39" s="34"/>
      <c r="E39" s="34"/>
      <c r="F39" s="34"/>
    </row>
    <row r="40" spans="1:6">
      <c r="B40" s="150"/>
      <c r="C40" s="151"/>
      <c r="D40" s="34"/>
      <c r="E40" s="34"/>
      <c r="F40" s="34"/>
    </row>
    <row r="41" spans="1:6">
      <c r="B41" s="152" t="s">
        <v>486</v>
      </c>
      <c r="C41" s="157">
        <f>H1</f>
        <v>2024</v>
      </c>
      <c r="D41" s="34"/>
      <c r="E41" s="34"/>
      <c r="F41" s="34"/>
    </row>
    <row r="42" spans="1:6">
      <c r="B42" s="153" t="s">
        <v>93</v>
      </c>
      <c r="C42" s="154">
        <v>58388415.719999999</v>
      </c>
      <c r="D42" s="34"/>
      <c r="E42" s="34"/>
      <c r="F42" s="34"/>
    </row>
    <row r="43" spans="1:6">
      <c r="B43" s="153" t="s">
        <v>92</v>
      </c>
      <c r="C43" s="154">
        <v>-42154617.289999999</v>
      </c>
      <c r="D43" s="34"/>
      <c r="E43" s="34"/>
      <c r="F43" s="34"/>
    </row>
    <row r="44" spans="1:6">
      <c r="B44" s="153" t="s">
        <v>91</v>
      </c>
      <c r="C44" s="154">
        <v>5694951.7000000002</v>
      </c>
      <c r="D44" s="34"/>
      <c r="E44" s="34"/>
      <c r="F44" s="34"/>
    </row>
    <row r="45" spans="1:6">
      <c r="B45" s="153" t="s">
        <v>90</v>
      </c>
      <c r="C45" s="154">
        <v>87350.6</v>
      </c>
      <c r="D45" s="34"/>
      <c r="E45" s="34"/>
      <c r="F45" s="34"/>
    </row>
    <row r="46" spans="1:6">
      <c r="B46" s="153" t="s">
        <v>89</v>
      </c>
      <c r="C46" s="154">
        <v>-22016100.73</v>
      </c>
      <c r="D46" s="34"/>
      <c r="E46" s="34"/>
      <c r="F46" s="34"/>
    </row>
    <row r="47" spans="1:6">
      <c r="B47" s="67"/>
      <c r="C47" s="68"/>
      <c r="D47" s="34"/>
      <c r="E47" s="34"/>
      <c r="F47" s="34"/>
    </row>
    <row r="48" spans="1:6">
      <c r="B48" s="164" t="str">
        <f>A1</f>
        <v>UNIVERSIDAD POLITECNICA DE JUVENTINO ROSAS</v>
      </c>
      <c r="C48" s="166"/>
    </row>
    <row r="49" spans="2:3">
      <c r="B49" s="167" t="s">
        <v>665</v>
      </c>
      <c r="C49" s="169"/>
    </row>
    <row r="50" spans="2:3">
      <c r="B50" s="167" t="str">
        <f>A3</f>
        <v>Correspondiente del 1 de Enero al 31 de Marzo de 2024</v>
      </c>
      <c r="C50" s="169"/>
    </row>
    <row r="51" spans="2:3">
      <c r="B51" s="150"/>
      <c r="C51" s="151"/>
    </row>
    <row r="52" spans="2:3">
      <c r="B52" s="155" t="s">
        <v>486</v>
      </c>
      <c r="C52" s="157">
        <f>H1</f>
        <v>2024</v>
      </c>
    </row>
    <row r="53" spans="2:3">
      <c r="B53" s="153" t="s">
        <v>88</v>
      </c>
      <c r="C53" s="156">
        <v>-58388415.719999999</v>
      </c>
    </row>
    <row r="54" spans="2:3">
      <c r="B54" s="153" t="s">
        <v>87</v>
      </c>
      <c r="C54" s="156">
        <v>51257691.609999999</v>
      </c>
    </row>
    <row r="55" spans="2:3">
      <c r="B55" s="153" t="s">
        <v>666</v>
      </c>
      <c r="C55" s="156">
        <v>-5694951.7000000002</v>
      </c>
    </row>
    <row r="56" spans="2:3">
      <c r="B56" s="153" t="s">
        <v>86</v>
      </c>
      <c r="C56" s="156">
        <v>710372.26</v>
      </c>
    </row>
    <row r="57" spans="2:3">
      <c r="B57" s="153" t="s">
        <v>85</v>
      </c>
      <c r="C57" s="156">
        <v>0</v>
      </c>
    </row>
    <row r="58" spans="2:3">
      <c r="B58" s="153" t="s">
        <v>84</v>
      </c>
      <c r="C58" s="156">
        <v>-337895.58</v>
      </c>
    </row>
    <row r="59" spans="2:3">
      <c r="B59" s="153" t="s">
        <v>83</v>
      </c>
      <c r="C59" s="156">
        <v>12453199.130000001</v>
      </c>
    </row>
    <row r="61" spans="2:3">
      <c r="B6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>
      <c r="B1" s="106" t="s">
        <v>50</v>
      </c>
      <c r="C1" s="107"/>
      <c r="D1" s="107"/>
      <c r="E1" s="108"/>
    </row>
    <row r="2" spans="1:8" ht="15" customHeight="1">
      <c r="A2" s="2" t="s">
        <v>31</v>
      </c>
    </row>
    <row r="3" spans="1:8">
      <c r="A3" s="1"/>
    </row>
    <row r="4" spans="1:8" s="110" customFormat="1">
      <c r="A4" s="109" t="s">
        <v>33</v>
      </c>
    </row>
    <row r="5" spans="1:8" s="110" customFormat="1" ht="39.950000000000003" customHeight="1">
      <c r="A5" s="184" t="s">
        <v>34</v>
      </c>
      <c r="B5" s="184"/>
      <c r="C5" s="184"/>
      <c r="D5" s="184"/>
      <c r="E5" s="184"/>
      <c r="H5" s="111"/>
    </row>
    <row r="6" spans="1:8" s="110" customFormat="1">
      <c r="A6" s="112"/>
      <c r="B6" s="112"/>
      <c r="C6" s="112"/>
      <c r="D6" s="112"/>
      <c r="H6" s="111"/>
    </row>
    <row r="7" spans="1:8" s="110" customFormat="1" ht="12.75">
      <c r="A7" s="111" t="s">
        <v>35</v>
      </c>
      <c r="B7" s="111"/>
      <c r="C7" s="111"/>
      <c r="D7" s="111"/>
    </row>
    <row r="8" spans="1:8" s="110" customFormat="1">
      <c r="A8" s="111"/>
      <c r="B8" s="111"/>
      <c r="C8" s="111"/>
      <c r="D8" s="111"/>
    </row>
    <row r="9" spans="1:8" s="110" customFormat="1">
      <c r="A9" s="42" t="s">
        <v>122</v>
      </c>
      <c r="B9" s="111"/>
      <c r="C9" s="111"/>
      <c r="D9" s="111"/>
    </row>
    <row r="10" spans="1:8" s="110" customFormat="1" ht="26.1" customHeight="1">
      <c r="A10" s="113" t="s">
        <v>591</v>
      </c>
      <c r="B10" s="185" t="s">
        <v>36</v>
      </c>
      <c r="C10" s="185"/>
      <c r="D10" s="185"/>
      <c r="E10" s="185"/>
    </row>
    <row r="11" spans="1:8" s="110" customFormat="1" ht="12.95" customHeight="1">
      <c r="A11" s="114" t="s">
        <v>592</v>
      </c>
      <c r="B11" s="115" t="s">
        <v>37</v>
      </c>
      <c r="C11" s="115"/>
      <c r="D11" s="115"/>
      <c r="E11" s="115"/>
    </row>
    <row r="12" spans="1:8" s="110" customFormat="1" ht="26.1" customHeight="1">
      <c r="A12" s="114" t="s">
        <v>593</v>
      </c>
      <c r="B12" s="185" t="s">
        <v>38</v>
      </c>
      <c r="C12" s="185"/>
      <c r="D12" s="185"/>
      <c r="E12" s="185"/>
    </row>
    <row r="13" spans="1:8" s="110" customFormat="1" ht="26.1" customHeight="1">
      <c r="A13" s="114" t="s">
        <v>594</v>
      </c>
      <c r="B13" s="185" t="s">
        <v>39</v>
      </c>
      <c r="C13" s="185"/>
      <c r="D13" s="185"/>
      <c r="E13" s="185"/>
    </row>
    <row r="14" spans="1:8" s="110" customFormat="1" ht="11.25" customHeight="1">
      <c r="A14" s="116"/>
      <c r="B14" s="117"/>
      <c r="C14" s="117"/>
      <c r="D14" s="117"/>
      <c r="E14" s="117"/>
    </row>
    <row r="15" spans="1:8" s="110" customFormat="1" ht="39" customHeight="1">
      <c r="A15" s="113" t="s">
        <v>595</v>
      </c>
      <c r="B15" s="115" t="s">
        <v>40</v>
      </c>
    </row>
    <row r="16" spans="1:8" s="110" customFormat="1" ht="12.95" customHeight="1">
      <c r="A16" s="114" t="s">
        <v>596</v>
      </c>
    </row>
    <row r="17" spans="1:4" s="110" customFormat="1" ht="12.95" customHeight="1">
      <c r="A17" s="115"/>
    </row>
    <row r="18" spans="1:4" s="110" customFormat="1" ht="12.95" customHeight="1">
      <c r="A18" s="42" t="s">
        <v>94</v>
      </c>
    </row>
    <row r="19" spans="1:4" s="110" customFormat="1" ht="12.95" customHeight="1">
      <c r="A19" s="118" t="s">
        <v>597</v>
      </c>
    </row>
    <row r="20" spans="1:4" s="110" customFormat="1" ht="12.95" customHeight="1">
      <c r="A20" s="118" t="s">
        <v>598</v>
      </c>
    </row>
    <row r="21" spans="1:4" s="110" customFormat="1">
      <c r="A21" s="111"/>
    </row>
    <row r="22" spans="1:4" s="110" customFormat="1">
      <c r="A22" s="111" t="s">
        <v>515</v>
      </c>
      <c r="B22" s="111"/>
      <c r="C22" s="111"/>
      <c r="D22" s="111"/>
    </row>
    <row r="23" spans="1:4" s="110" customFormat="1">
      <c r="A23" s="111" t="s">
        <v>516</v>
      </c>
      <c r="B23" s="111"/>
      <c r="C23" s="111"/>
      <c r="D23" s="111"/>
    </row>
    <row r="24" spans="1:4" s="110" customFormat="1">
      <c r="A24" s="111" t="s">
        <v>517</v>
      </c>
      <c r="B24" s="111"/>
      <c r="C24" s="111"/>
      <c r="D24" s="111"/>
    </row>
    <row r="25" spans="1:4" s="110" customFormat="1">
      <c r="A25" s="111" t="s">
        <v>518</v>
      </c>
      <c r="B25" s="111"/>
      <c r="C25" s="111"/>
      <c r="D25" s="111"/>
    </row>
    <row r="26" spans="1:4" s="110" customFormat="1">
      <c r="A26" s="111" t="s">
        <v>519</v>
      </c>
      <c r="B26" s="111"/>
      <c r="C26" s="111"/>
      <c r="D26" s="111"/>
    </row>
    <row r="27" spans="1:4" s="110" customFormat="1">
      <c r="A27" s="111"/>
      <c r="B27" s="111"/>
      <c r="C27" s="111"/>
      <c r="D27" s="111"/>
    </row>
    <row r="28" spans="1:4" s="110" customFormat="1" ht="12">
      <c r="A28" s="116" t="s">
        <v>95</v>
      </c>
      <c r="B28" s="111"/>
      <c r="C28" s="111"/>
      <c r="D28" s="111"/>
    </row>
    <row r="29" spans="1:4" s="110" customFormat="1">
      <c r="A29" s="111"/>
      <c r="B29" s="111"/>
      <c r="C29" s="111"/>
      <c r="D29" s="111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8"/>
  <sheetViews>
    <sheetView topLeftCell="A200" zoomScaleNormal="100" workbookViewId="0">
      <selection activeCell="A222" sqref="A222:XFD234"/>
    </sheetView>
  </sheetViews>
  <sheetFormatPr baseColWidth="10" defaultColWidth="9.140625" defaultRowHeight="11.25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>
      <c r="A1" s="160" t="s">
        <v>667</v>
      </c>
      <c r="B1" s="160"/>
      <c r="C1" s="160"/>
      <c r="D1" s="14" t="s">
        <v>604</v>
      </c>
      <c r="E1" s="25">
        <v>2024</v>
      </c>
    </row>
    <row r="2" spans="1:5" s="16" customFormat="1" ht="18.95" customHeight="1">
      <c r="A2" s="160" t="s">
        <v>609</v>
      </c>
      <c r="B2" s="160"/>
      <c r="C2" s="160"/>
      <c r="D2" s="14" t="s">
        <v>605</v>
      </c>
      <c r="E2" s="25" t="s">
        <v>607</v>
      </c>
    </row>
    <row r="3" spans="1:5" s="16" customFormat="1" ht="18.95" customHeight="1">
      <c r="A3" s="160" t="s">
        <v>668</v>
      </c>
      <c r="B3" s="160"/>
      <c r="C3" s="160"/>
      <c r="D3" s="14" t="s">
        <v>606</v>
      </c>
      <c r="E3" s="25">
        <v>1</v>
      </c>
    </row>
    <row r="4" spans="1:5">
      <c r="A4" s="18" t="s">
        <v>193</v>
      </c>
      <c r="B4" s="19"/>
      <c r="C4" s="19"/>
      <c r="D4" s="19"/>
      <c r="E4" s="19"/>
    </row>
    <row r="6" spans="1:5">
      <c r="A6" s="45" t="s">
        <v>566</v>
      </c>
      <c r="B6" s="45"/>
      <c r="C6" s="45"/>
      <c r="D6" s="45"/>
      <c r="E6" s="45"/>
    </row>
    <row r="7" spans="1:5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>
      <c r="A8" s="48">
        <v>4100</v>
      </c>
      <c r="B8" s="49" t="s">
        <v>303</v>
      </c>
      <c r="C8" s="52">
        <f>SUM(C9+C19+C25+C28+C34+C37+C46)</f>
        <v>2554598.88</v>
      </c>
      <c r="D8" s="87"/>
      <c r="E8" s="47"/>
    </row>
    <row r="9" spans="1:5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>
      <c r="A10" s="48">
        <v>4111</v>
      </c>
      <c r="B10" s="49" t="s">
        <v>305</v>
      </c>
      <c r="C10" s="52">
        <v>0</v>
      </c>
      <c r="D10" s="87"/>
      <c r="E10" s="47"/>
    </row>
    <row r="11" spans="1:5">
      <c r="A11" s="48">
        <v>4112</v>
      </c>
      <c r="B11" s="49" t="s">
        <v>306</v>
      </c>
      <c r="C11" s="52">
        <v>0</v>
      </c>
      <c r="D11" s="87"/>
      <c r="E11" s="47"/>
    </row>
    <row r="12" spans="1:5">
      <c r="A12" s="48">
        <v>4113</v>
      </c>
      <c r="B12" s="49" t="s">
        <v>307</v>
      </c>
      <c r="C12" s="52">
        <v>0</v>
      </c>
      <c r="D12" s="87"/>
      <c r="E12" s="47"/>
    </row>
    <row r="13" spans="1:5">
      <c r="A13" s="48">
        <v>4114</v>
      </c>
      <c r="B13" s="49" t="s">
        <v>308</v>
      </c>
      <c r="C13" s="52">
        <v>0</v>
      </c>
      <c r="D13" s="87"/>
      <c r="E13" s="47"/>
    </row>
    <row r="14" spans="1:5">
      <c r="A14" s="48">
        <v>4115</v>
      </c>
      <c r="B14" s="49" t="s">
        <v>309</v>
      </c>
      <c r="C14" s="52">
        <v>0</v>
      </c>
      <c r="D14" s="87"/>
      <c r="E14" s="47"/>
    </row>
    <row r="15" spans="1:5">
      <c r="A15" s="48">
        <v>4116</v>
      </c>
      <c r="B15" s="49" t="s">
        <v>310</v>
      </c>
      <c r="C15" s="52">
        <v>0</v>
      </c>
      <c r="D15" s="87"/>
      <c r="E15" s="47"/>
    </row>
    <row r="16" spans="1:5">
      <c r="A16" s="48">
        <v>4117</v>
      </c>
      <c r="B16" s="49" t="s">
        <v>311</v>
      </c>
      <c r="C16" s="52">
        <v>0</v>
      </c>
      <c r="D16" s="87"/>
      <c r="E16" s="47"/>
    </row>
    <row r="17" spans="1:5" ht="22.5">
      <c r="A17" s="48">
        <v>4118</v>
      </c>
      <c r="B17" s="50" t="s">
        <v>489</v>
      </c>
      <c r="C17" s="52">
        <v>0</v>
      </c>
      <c r="D17" s="87"/>
      <c r="E17" s="47"/>
    </row>
    <row r="18" spans="1:5">
      <c r="A18" s="48">
        <v>4119</v>
      </c>
      <c r="B18" s="49" t="s">
        <v>312</v>
      </c>
      <c r="C18" s="52">
        <v>0</v>
      </c>
      <c r="D18" s="87"/>
      <c r="E18" s="47"/>
    </row>
    <row r="19" spans="1:5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>
      <c r="A20" s="48">
        <v>4121</v>
      </c>
      <c r="B20" s="49" t="s">
        <v>314</v>
      </c>
      <c r="C20" s="52">
        <v>0</v>
      </c>
      <c r="D20" s="87"/>
      <c r="E20" s="47"/>
    </row>
    <row r="21" spans="1:5">
      <c r="A21" s="48">
        <v>4122</v>
      </c>
      <c r="B21" s="49" t="s">
        <v>490</v>
      </c>
      <c r="C21" s="52">
        <v>0</v>
      </c>
      <c r="D21" s="87"/>
      <c r="E21" s="47"/>
    </row>
    <row r="22" spans="1:5">
      <c r="A22" s="48">
        <v>4123</v>
      </c>
      <c r="B22" s="49" t="s">
        <v>315</v>
      </c>
      <c r="C22" s="52">
        <v>0</v>
      </c>
      <c r="D22" s="87"/>
      <c r="E22" s="47"/>
    </row>
    <row r="23" spans="1:5">
      <c r="A23" s="48">
        <v>4124</v>
      </c>
      <c r="B23" s="49" t="s">
        <v>316</v>
      </c>
      <c r="C23" s="52">
        <v>0</v>
      </c>
      <c r="D23" s="87"/>
      <c r="E23" s="47"/>
    </row>
    <row r="24" spans="1:5">
      <c r="A24" s="48">
        <v>4129</v>
      </c>
      <c r="B24" s="49" t="s">
        <v>317</v>
      </c>
      <c r="C24" s="52">
        <v>0</v>
      </c>
      <c r="D24" s="87"/>
      <c r="E24" s="47"/>
    </row>
    <row r="25" spans="1:5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>
      <c r="A26" s="48">
        <v>4131</v>
      </c>
      <c r="B26" s="49" t="s">
        <v>319</v>
      </c>
      <c r="C26" s="52">
        <v>0</v>
      </c>
      <c r="D26" s="87"/>
      <c r="E26" s="47"/>
    </row>
    <row r="27" spans="1:5" ht="22.5">
      <c r="A27" s="48">
        <v>4132</v>
      </c>
      <c r="B27" s="50" t="s">
        <v>491</v>
      </c>
      <c r="C27" s="52">
        <v>0</v>
      </c>
      <c r="D27" s="87"/>
      <c r="E27" s="47"/>
    </row>
    <row r="28" spans="1:5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>
      <c r="A29" s="48">
        <v>4141</v>
      </c>
      <c r="B29" s="49" t="s">
        <v>321</v>
      </c>
      <c r="C29" s="52">
        <v>0</v>
      </c>
      <c r="D29" s="87"/>
      <c r="E29" s="47"/>
    </row>
    <row r="30" spans="1:5">
      <c r="A30" s="48">
        <v>4143</v>
      </c>
      <c r="B30" s="49" t="s">
        <v>322</v>
      </c>
      <c r="C30" s="52">
        <v>0</v>
      </c>
      <c r="D30" s="87"/>
      <c r="E30" s="47"/>
    </row>
    <row r="31" spans="1:5">
      <c r="A31" s="48">
        <v>4144</v>
      </c>
      <c r="B31" s="49" t="s">
        <v>323</v>
      </c>
      <c r="C31" s="52">
        <v>0</v>
      </c>
      <c r="D31" s="87"/>
      <c r="E31" s="47"/>
    </row>
    <row r="32" spans="1:5" ht="22.5">
      <c r="A32" s="48">
        <v>4145</v>
      </c>
      <c r="B32" s="50" t="s">
        <v>492</v>
      </c>
      <c r="C32" s="52">
        <v>0</v>
      </c>
      <c r="D32" s="87"/>
      <c r="E32" s="47"/>
    </row>
    <row r="33" spans="1:5">
      <c r="A33" s="48">
        <v>4149</v>
      </c>
      <c r="B33" s="49" t="s">
        <v>324</v>
      </c>
      <c r="C33" s="52">
        <v>0</v>
      </c>
      <c r="D33" s="87"/>
      <c r="E33" s="47"/>
    </row>
    <row r="34" spans="1:5">
      <c r="A34" s="48">
        <v>4150</v>
      </c>
      <c r="B34" s="49" t="s">
        <v>493</v>
      </c>
      <c r="C34" s="52">
        <f>SUM(C35:C36)</f>
        <v>0</v>
      </c>
      <c r="D34" s="87"/>
      <c r="E34" s="47"/>
    </row>
    <row r="35" spans="1:5">
      <c r="A35" s="48">
        <v>4151</v>
      </c>
      <c r="B35" s="49" t="s">
        <v>493</v>
      </c>
      <c r="C35" s="52">
        <v>0</v>
      </c>
      <c r="D35" s="87"/>
      <c r="E35" s="47"/>
    </row>
    <row r="36" spans="1:5" ht="22.5">
      <c r="A36" s="48">
        <v>4154</v>
      </c>
      <c r="B36" s="50" t="s">
        <v>494</v>
      </c>
      <c r="C36" s="52">
        <v>0</v>
      </c>
      <c r="D36" s="87"/>
      <c r="E36" s="47"/>
    </row>
    <row r="37" spans="1:5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>
      <c r="A38" s="48">
        <v>4161</v>
      </c>
      <c r="B38" s="49" t="s">
        <v>325</v>
      </c>
      <c r="C38" s="52">
        <v>0</v>
      </c>
      <c r="D38" s="87"/>
      <c r="E38" s="47"/>
    </row>
    <row r="39" spans="1:5">
      <c r="A39" s="48">
        <v>4162</v>
      </c>
      <c r="B39" s="49" t="s">
        <v>326</v>
      </c>
      <c r="C39" s="52">
        <v>0</v>
      </c>
      <c r="D39" s="87"/>
      <c r="E39" s="47"/>
    </row>
    <row r="40" spans="1:5">
      <c r="A40" s="48">
        <v>4163</v>
      </c>
      <c r="B40" s="49" t="s">
        <v>327</v>
      </c>
      <c r="C40" s="52">
        <v>0</v>
      </c>
      <c r="D40" s="87"/>
      <c r="E40" s="47"/>
    </row>
    <row r="41" spans="1:5">
      <c r="A41" s="48">
        <v>4164</v>
      </c>
      <c r="B41" s="49" t="s">
        <v>328</v>
      </c>
      <c r="C41" s="52">
        <v>0</v>
      </c>
      <c r="D41" s="87"/>
      <c r="E41" s="47"/>
    </row>
    <row r="42" spans="1:5">
      <c r="A42" s="48">
        <v>4165</v>
      </c>
      <c r="B42" s="49" t="s">
        <v>329</v>
      </c>
      <c r="C42" s="52">
        <v>0</v>
      </c>
      <c r="D42" s="87"/>
      <c r="E42" s="47"/>
    </row>
    <row r="43" spans="1:5" ht="22.5">
      <c r="A43" s="48">
        <v>4166</v>
      </c>
      <c r="B43" s="50" t="s">
        <v>496</v>
      </c>
      <c r="C43" s="52">
        <v>0</v>
      </c>
      <c r="D43" s="87"/>
      <c r="E43" s="47"/>
    </row>
    <row r="44" spans="1:5">
      <c r="A44" s="48">
        <v>4168</v>
      </c>
      <c r="B44" s="49" t="s">
        <v>330</v>
      </c>
      <c r="C44" s="52">
        <v>0</v>
      </c>
      <c r="D44" s="87"/>
      <c r="E44" s="47"/>
    </row>
    <row r="45" spans="1:5">
      <c r="A45" s="48">
        <v>4169</v>
      </c>
      <c r="B45" s="49" t="s">
        <v>331</v>
      </c>
      <c r="C45" s="52">
        <v>0</v>
      </c>
      <c r="D45" s="87"/>
      <c r="E45" s="47"/>
    </row>
    <row r="46" spans="1:5">
      <c r="A46" s="48">
        <v>4170</v>
      </c>
      <c r="B46" s="49" t="s">
        <v>599</v>
      </c>
      <c r="C46" s="52">
        <f>SUM(C47:C54)</f>
        <v>2554598.88</v>
      </c>
      <c r="D46" s="87"/>
      <c r="E46" s="47"/>
    </row>
    <row r="47" spans="1:5">
      <c r="A47" s="48">
        <v>4171</v>
      </c>
      <c r="B47" s="49" t="s">
        <v>497</v>
      </c>
      <c r="C47" s="52">
        <v>0</v>
      </c>
      <c r="D47" s="87"/>
      <c r="E47" s="47"/>
    </row>
    <row r="48" spans="1:5">
      <c r="A48" s="48">
        <v>4172</v>
      </c>
      <c r="B48" s="49" t="s">
        <v>498</v>
      </c>
      <c r="C48" s="52">
        <v>0</v>
      </c>
      <c r="D48" s="87"/>
      <c r="E48" s="47"/>
    </row>
    <row r="49" spans="1:5" ht="22.5">
      <c r="A49" s="48">
        <v>4173</v>
      </c>
      <c r="B49" s="50" t="s">
        <v>499</v>
      </c>
      <c r="C49" s="52">
        <v>2554598.88</v>
      </c>
      <c r="D49" s="87"/>
      <c r="E49" s="47"/>
    </row>
    <row r="50" spans="1:5" ht="22.5">
      <c r="A50" s="48">
        <v>4174</v>
      </c>
      <c r="B50" s="50" t="s">
        <v>500</v>
      </c>
      <c r="C50" s="52">
        <v>0</v>
      </c>
      <c r="D50" s="87"/>
      <c r="E50" s="47"/>
    </row>
    <row r="51" spans="1:5" ht="22.5">
      <c r="A51" s="48">
        <v>4175</v>
      </c>
      <c r="B51" s="50" t="s">
        <v>501</v>
      </c>
      <c r="C51" s="52">
        <v>0</v>
      </c>
      <c r="D51" s="87"/>
      <c r="E51" s="47"/>
    </row>
    <row r="52" spans="1:5" ht="22.5">
      <c r="A52" s="48">
        <v>4176</v>
      </c>
      <c r="B52" s="50" t="s">
        <v>502</v>
      </c>
      <c r="C52" s="52">
        <v>0</v>
      </c>
      <c r="D52" s="87"/>
      <c r="E52" s="47"/>
    </row>
    <row r="53" spans="1:5" ht="22.5">
      <c r="A53" s="48">
        <v>4177</v>
      </c>
      <c r="B53" s="50" t="s">
        <v>503</v>
      </c>
      <c r="C53" s="52">
        <v>0</v>
      </c>
      <c r="D53" s="87"/>
      <c r="E53" s="47"/>
    </row>
    <row r="54" spans="1:5" ht="22.5">
      <c r="A54" s="48">
        <v>4178</v>
      </c>
      <c r="B54" s="50" t="s">
        <v>504</v>
      </c>
      <c r="C54" s="52">
        <v>0</v>
      </c>
      <c r="D54" s="87"/>
      <c r="E54" s="47"/>
    </row>
    <row r="55" spans="1:5">
      <c r="A55" s="48"/>
      <c r="B55" s="50"/>
      <c r="C55" s="52"/>
      <c r="D55" s="87"/>
      <c r="E55" s="47"/>
    </row>
    <row r="56" spans="1:5">
      <c r="A56" s="45" t="s">
        <v>565</v>
      </c>
      <c r="B56" s="45"/>
      <c r="C56" s="45"/>
      <c r="D56" s="45"/>
      <c r="E56" s="45"/>
    </row>
    <row r="57" spans="1:5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>
      <c r="A58" s="48">
        <v>4200</v>
      </c>
      <c r="B58" s="50" t="s">
        <v>505</v>
      </c>
      <c r="C58" s="52">
        <f>+C59+C65</f>
        <v>19258395.969999999</v>
      </c>
      <c r="D58" s="87"/>
      <c r="E58" s="47"/>
    </row>
    <row r="59" spans="1:5" ht="22.5">
      <c r="A59" s="48">
        <v>4210</v>
      </c>
      <c r="B59" s="50" t="s">
        <v>506</v>
      </c>
      <c r="C59" s="52">
        <f>SUM(C60:C64)</f>
        <v>6967310</v>
      </c>
      <c r="D59" s="87"/>
      <c r="E59" s="47"/>
    </row>
    <row r="60" spans="1:5">
      <c r="A60" s="48">
        <v>4211</v>
      </c>
      <c r="B60" s="49" t="s">
        <v>332</v>
      </c>
      <c r="C60" s="52">
        <v>0</v>
      </c>
      <c r="D60" s="87"/>
      <c r="E60" s="47"/>
    </row>
    <row r="61" spans="1:5">
      <c r="A61" s="48">
        <v>4212</v>
      </c>
      <c r="B61" s="49" t="s">
        <v>333</v>
      </c>
      <c r="C61" s="52">
        <v>0</v>
      </c>
      <c r="D61" s="87"/>
      <c r="E61" s="47"/>
    </row>
    <row r="62" spans="1:5">
      <c r="A62" s="48">
        <v>4213</v>
      </c>
      <c r="B62" s="49" t="s">
        <v>334</v>
      </c>
      <c r="C62" s="52">
        <v>6967310</v>
      </c>
      <c r="D62" s="87"/>
      <c r="E62" s="47"/>
    </row>
    <row r="63" spans="1:5">
      <c r="A63" s="48">
        <v>4214</v>
      </c>
      <c r="B63" s="49" t="s">
        <v>507</v>
      </c>
      <c r="C63" s="52">
        <v>0</v>
      </c>
      <c r="D63" s="87"/>
      <c r="E63" s="47"/>
    </row>
    <row r="64" spans="1:5">
      <c r="A64" s="48">
        <v>4215</v>
      </c>
      <c r="B64" s="49" t="s">
        <v>508</v>
      </c>
      <c r="C64" s="52">
        <v>0</v>
      </c>
      <c r="D64" s="87"/>
      <c r="E64" s="47"/>
    </row>
    <row r="65" spans="1:5">
      <c r="A65" s="48">
        <v>4220</v>
      </c>
      <c r="B65" s="49" t="s">
        <v>335</v>
      </c>
      <c r="C65" s="52">
        <f>SUM(C66:C69)</f>
        <v>12291085.970000001</v>
      </c>
      <c r="D65" s="87"/>
      <c r="E65" s="47"/>
    </row>
    <row r="66" spans="1:5">
      <c r="A66" s="48">
        <v>4221</v>
      </c>
      <c r="B66" s="49" t="s">
        <v>336</v>
      </c>
      <c r="C66" s="52">
        <v>12291085.970000001</v>
      </c>
      <c r="D66" s="87"/>
      <c r="E66" s="47"/>
    </row>
    <row r="67" spans="1:5">
      <c r="A67" s="48">
        <v>4223</v>
      </c>
      <c r="B67" s="49" t="s">
        <v>337</v>
      </c>
      <c r="C67" s="52">
        <v>0</v>
      </c>
      <c r="D67" s="87"/>
      <c r="E67" s="47"/>
    </row>
    <row r="68" spans="1:5">
      <c r="A68" s="48">
        <v>4225</v>
      </c>
      <c r="B68" s="49" t="s">
        <v>339</v>
      </c>
      <c r="C68" s="52">
        <v>0</v>
      </c>
      <c r="D68" s="87"/>
      <c r="E68" s="47"/>
    </row>
    <row r="69" spans="1:5">
      <c r="A69" s="48">
        <v>4227</v>
      </c>
      <c r="B69" s="49" t="s">
        <v>509</v>
      </c>
      <c r="C69" s="52">
        <v>0</v>
      </c>
      <c r="D69" s="87"/>
      <c r="E69" s="47"/>
    </row>
    <row r="70" spans="1:5">
      <c r="A70" s="47"/>
      <c r="B70" s="47"/>
      <c r="C70" s="47"/>
      <c r="D70" s="47"/>
      <c r="E70" s="47"/>
    </row>
    <row r="71" spans="1:5">
      <c r="A71" s="45" t="s">
        <v>573</v>
      </c>
      <c r="B71" s="45"/>
      <c r="C71" s="45"/>
      <c r="D71" s="45"/>
      <c r="E71" s="45"/>
    </row>
    <row r="72" spans="1:5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>
      <c r="A73" s="51">
        <v>4300</v>
      </c>
      <c r="B73" s="49" t="s">
        <v>340</v>
      </c>
      <c r="C73" s="52">
        <f>C74+C77+C83+C85+C87</f>
        <v>115762.67</v>
      </c>
      <c r="D73" s="49"/>
      <c r="E73" s="49"/>
    </row>
    <row r="74" spans="1:5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>
      <c r="A75" s="51">
        <v>4311</v>
      </c>
      <c r="B75" s="49" t="s">
        <v>510</v>
      </c>
      <c r="C75" s="52">
        <v>0</v>
      </c>
      <c r="D75" s="49"/>
      <c r="E75" s="49"/>
    </row>
    <row r="76" spans="1:5">
      <c r="A76" s="51">
        <v>4319</v>
      </c>
      <c r="B76" s="49" t="s">
        <v>342</v>
      </c>
      <c r="C76" s="52">
        <v>0</v>
      </c>
      <c r="D76" s="49"/>
      <c r="E76" s="49"/>
    </row>
    <row r="77" spans="1:5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>
      <c r="A78" s="51">
        <v>4321</v>
      </c>
      <c r="B78" s="49" t="s">
        <v>344</v>
      </c>
      <c r="C78" s="52">
        <v>0</v>
      </c>
      <c r="D78" s="49"/>
      <c r="E78" s="49"/>
    </row>
    <row r="79" spans="1:5">
      <c r="A79" s="51">
        <v>4322</v>
      </c>
      <c r="B79" s="49" t="s">
        <v>345</v>
      </c>
      <c r="C79" s="52">
        <v>0</v>
      </c>
      <c r="D79" s="49"/>
      <c r="E79" s="49"/>
    </row>
    <row r="80" spans="1:5">
      <c r="A80" s="51">
        <v>4323</v>
      </c>
      <c r="B80" s="49" t="s">
        <v>346</v>
      </c>
      <c r="C80" s="52">
        <v>0</v>
      </c>
      <c r="D80" s="49"/>
      <c r="E80" s="49"/>
    </row>
    <row r="81" spans="1:5">
      <c r="A81" s="51">
        <v>4324</v>
      </c>
      <c r="B81" s="49" t="s">
        <v>347</v>
      </c>
      <c r="C81" s="52">
        <v>0</v>
      </c>
      <c r="D81" s="49"/>
      <c r="E81" s="49"/>
    </row>
    <row r="82" spans="1:5">
      <c r="A82" s="51">
        <v>4325</v>
      </c>
      <c r="B82" s="49" t="s">
        <v>348</v>
      </c>
      <c r="C82" s="52">
        <v>0</v>
      </c>
      <c r="D82" s="49"/>
      <c r="E82" s="49"/>
    </row>
    <row r="83" spans="1:5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>
      <c r="A84" s="51">
        <v>4331</v>
      </c>
      <c r="B84" s="49" t="s">
        <v>349</v>
      </c>
      <c r="C84" s="52">
        <v>0</v>
      </c>
      <c r="D84" s="49"/>
      <c r="E84" s="49"/>
    </row>
    <row r="85" spans="1:5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>
      <c r="A86" s="51">
        <v>4341</v>
      </c>
      <c r="B86" s="49" t="s">
        <v>350</v>
      </c>
      <c r="C86" s="52">
        <v>0</v>
      </c>
      <c r="D86" s="49"/>
      <c r="E86" s="49"/>
    </row>
    <row r="87" spans="1:5">
      <c r="A87" s="51">
        <v>4390</v>
      </c>
      <c r="B87" s="49" t="s">
        <v>351</v>
      </c>
      <c r="C87" s="52">
        <f>SUM(C88:C94)</f>
        <v>115762.67</v>
      </c>
      <c r="D87" s="49"/>
      <c r="E87" s="49"/>
    </row>
    <row r="88" spans="1:5">
      <c r="A88" s="51">
        <v>4392</v>
      </c>
      <c r="B88" s="49" t="s">
        <v>352</v>
      </c>
      <c r="C88" s="52">
        <v>0</v>
      </c>
      <c r="D88" s="49"/>
      <c r="E88" s="49"/>
    </row>
    <row r="89" spans="1:5">
      <c r="A89" s="51">
        <v>4393</v>
      </c>
      <c r="B89" s="49" t="s">
        <v>511</v>
      </c>
      <c r="C89" s="52">
        <v>0</v>
      </c>
      <c r="D89" s="49"/>
      <c r="E89" s="49"/>
    </row>
    <row r="90" spans="1:5">
      <c r="A90" s="51">
        <v>4394</v>
      </c>
      <c r="B90" s="49" t="s">
        <v>353</v>
      </c>
      <c r="C90" s="52">
        <v>0</v>
      </c>
      <c r="D90" s="49"/>
      <c r="E90" s="49"/>
    </row>
    <row r="91" spans="1:5">
      <c r="A91" s="51">
        <v>4395</v>
      </c>
      <c r="B91" s="49" t="s">
        <v>354</v>
      </c>
      <c r="C91" s="52">
        <v>0</v>
      </c>
      <c r="D91" s="49"/>
      <c r="E91" s="49"/>
    </row>
    <row r="92" spans="1:5">
      <c r="A92" s="51">
        <v>4396</v>
      </c>
      <c r="B92" s="49" t="s">
        <v>355</v>
      </c>
      <c r="C92" s="52">
        <v>0</v>
      </c>
      <c r="D92" s="49"/>
      <c r="E92" s="49"/>
    </row>
    <row r="93" spans="1:5">
      <c r="A93" s="51">
        <v>4397</v>
      </c>
      <c r="B93" s="49" t="s">
        <v>512</v>
      </c>
      <c r="C93" s="52">
        <v>0</v>
      </c>
      <c r="D93" s="49"/>
      <c r="E93" s="49"/>
    </row>
    <row r="94" spans="1:5">
      <c r="A94" s="51">
        <v>4399</v>
      </c>
      <c r="B94" s="49" t="s">
        <v>351</v>
      </c>
      <c r="C94" s="52">
        <v>115762.67</v>
      </c>
      <c r="D94" s="49"/>
      <c r="E94" s="49"/>
    </row>
    <row r="95" spans="1:5">
      <c r="A95" s="47"/>
      <c r="B95" s="47"/>
      <c r="C95" s="47"/>
      <c r="D95" s="47"/>
      <c r="E95" s="47"/>
    </row>
    <row r="96" spans="1:5">
      <c r="A96" s="45" t="s">
        <v>567</v>
      </c>
      <c r="B96" s="45"/>
      <c r="C96" s="45"/>
      <c r="D96" s="45"/>
      <c r="E96" s="45"/>
    </row>
    <row r="97" spans="1:5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>
      <c r="A98" s="51">
        <v>5000</v>
      </c>
      <c r="B98" s="49" t="s">
        <v>357</v>
      </c>
      <c r="C98" s="52">
        <f>C99+C127+C160+C170+C185+C214</f>
        <v>12115303.549999999</v>
      </c>
      <c r="D98" s="53">
        <v>1</v>
      </c>
      <c r="E98" s="49"/>
    </row>
    <row r="99" spans="1:5">
      <c r="A99" s="51">
        <v>5100</v>
      </c>
      <c r="B99" s="49" t="s">
        <v>358</v>
      </c>
      <c r="C99" s="52">
        <f>C100+C107+C117</f>
        <v>11745680.219999999</v>
      </c>
      <c r="D99" s="53">
        <f>C99/$C$98</f>
        <v>0.96949120354479268</v>
      </c>
      <c r="E99" s="49"/>
    </row>
    <row r="100" spans="1:5">
      <c r="A100" s="51">
        <v>5110</v>
      </c>
      <c r="B100" s="49" t="s">
        <v>359</v>
      </c>
      <c r="C100" s="52">
        <f>SUM(C101:C106)</f>
        <v>9965183.1999999993</v>
      </c>
      <c r="D100" s="53">
        <f t="shared" ref="D100:D163" si="0">C100/$C$98</f>
        <v>0.82252856140777419</v>
      </c>
      <c r="E100" s="49"/>
    </row>
    <row r="101" spans="1:5">
      <c r="A101" s="51">
        <v>5111</v>
      </c>
      <c r="B101" s="49" t="s">
        <v>360</v>
      </c>
      <c r="C101" s="52">
        <v>7286080.4000000004</v>
      </c>
      <c r="D101" s="53">
        <f t="shared" si="0"/>
        <v>0.6013947871739459</v>
      </c>
      <c r="E101" s="49"/>
    </row>
    <row r="102" spans="1:5">
      <c r="A102" s="51">
        <v>5112</v>
      </c>
      <c r="B102" s="49" t="s">
        <v>361</v>
      </c>
      <c r="C102" s="52">
        <v>0</v>
      </c>
      <c r="D102" s="53">
        <f t="shared" si="0"/>
        <v>0</v>
      </c>
      <c r="E102" s="49"/>
    </row>
    <row r="103" spans="1:5">
      <c r="A103" s="51">
        <v>5113</v>
      </c>
      <c r="B103" s="49" t="s">
        <v>362</v>
      </c>
      <c r="C103" s="52">
        <v>52372.01</v>
      </c>
      <c r="D103" s="53">
        <f t="shared" si="0"/>
        <v>4.3227980036868339E-3</v>
      </c>
      <c r="E103" s="49"/>
    </row>
    <row r="104" spans="1:5">
      <c r="A104" s="51">
        <v>5114</v>
      </c>
      <c r="B104" s="49" t="s">
        <v>363</v>
      </c>
      <c r="C104" s="52">
        <v>1841809.25</v>
      </c>
      <c r="D104" s="53">
        <f t="shared" si="0"/>
        <v>0.15202336799889757</v>
      </c>
      <c r="E104" s="49"/>
    </row>
    <row r="105" spans="1:5">
      <c r="A105" s="51">
        <v>5115</v>
      </c>
      <c r="B105" s="49" t="s">
        <v>364</v>
      </c>
      <c r="C105" s="52">
        <v>784921.54</v>
      </c>
      <c r="D105" s="53">
        <f t="shared" si="0"/>
        <v>6.4787608231244034E-2</v>
      </c>
      <c r="E105" s="49"/>
    </row>
    <row r="106" spans="1:5">
      <c r="A106" s="51">
        <v>5116</v>
      </c>
      <c r="B106" s="49" t="s">
        <v>365</v>
      </c>
      <c r="C106" s="52">
        <v>0</v>
      </c>
      <c r="D106" s="53">
        <f t="shared" si="0"/>
        <v>0</v>
      </c>
      <c r="E106" s="49"/>
    </row>
    <row r="107" spans="1:5">
      <c r="A107" s="51">
        <v>5120</v>
      </c>
      <c r="B107" s="49" t="s">
        <v>366</v>
      </c>
      <c r="C107" s="52">
        <f>SUM(C108:C116)</f>
        <v>186086.63999999998</v>
      </c>
      <c r="D107" s="53">
        <f t="shared" si="0"/>
        <v>1.5359634963500358E-2</v>
      </c>
      <c r="E107" s="49"/>
    </row>
    <row r="108" spans="1:5">
      <c r="A108" s="51">
        <v>5121</v>
      </c>
      <c r="B108" s="49" t="s">
        <v>367</v>
      </c>
      <c r="C108" s="52">
        <v>67867.33</v>
      </c>
      <c r="D108" s="53">
        <f t="shared" si="0"/>
        <v>5.6017853551841058E-3</v>
      </c>
      <c r="E108" s="49"/>
    </row>
    <row r="109" spans="1:5">
      <c r="A109" s="51">
        <v>5122</v>
      </c>
      <c r="B109" s="49" t="s">
        <v>368</v>
      </c>
      <c r="C109" s="52">
        <v>32930.639999999999</v>
      </c>
      <c r="D109" s="53">
        <f t="shared" si="0"/>
        <v>2.7181027585561407E-3</v>
      </c>
      <c r="E109" s="49"/>
    </row>
    <row r="110" spans="1:5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>
      <c r="A111" s="51">
        <v>5124</v>
      </c>
      <c r="B111" s="49" t="s">
        <v>370</v>
      </c>
      <c r="C111" s="52">
        <v>7882.01</v>
      </c>
      <c r="D111" s="53">
        <f t="shared" si="0"/>
        <v>6.5058295629745087E-4</v>
      </c>
      <c r="E111" s="49"/>
    </row>
    <row r="112" spans="1:5">
      <c r="A112" s="51">
        <v>5125</v>
      </c>
      <c r="B112" s="49" t="s">
        <v>371</v>
      </c>
      <c r="C112" s="52">
        <v>0</v>
      </c>
      <c r="D112" s="53">
        <f t="shared" si="0"/>
        <v>0</v>
      </c>
      <c r="E112" s="49"/>
    </row>
    <row r="113" spans="1:5">
      <c r="A113" s="51">
        <v>5126</v>
      </c>
      <c r="B113" s="49" t="s">
        <v>372</v>
      </c>
      <c r="C113" s="52">
        <v>66601.679999999993</v>
      </c>
      <c r="D113" s="53">
        <f t="shared" si="0"/>
        <v>5.4973183069771288E-3</v>
      </c>
      <c r="E113" s="49"/>
    </row>
    <row r="114" spans="1:5">
      <c r="A114" s="51">
        <v>5127</v>
      </c>
      <c r="B114" s="49" t="s">
        <v>373</v>
      </c>
      <c r="C114" s="52">
        <v>0</v>
      </c>
      <c r="D114" s="53">
        <f t="shared" si="0"/>
        <v>0</v>
      </c>
      <c r="E114" s="49"/>
    </row>
    <row r="115" spans="1:5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>
      <c r="A116" s="51">
        <v>5129</v>
      </c>
      <c r="B116" s="49" t="s">
        <v>375</v>
      </c>
      <c r="C116" s="52">
        <v>10804.98</v>
      </c>
      <c r="D116" s="53">
        <f t="shared" si="0"/>
        <v>8.9184558648553217E-4</v>
      </c>
      <c r="E116" s="49"/>
    </row>
    <row r="117" spans="1:5">
      <c r="A117" s="51">
        <v>5130</v>
      </c>
      <c r="B117" s="49" t="s">
        <v>376</v>
      </c>
      <c r="C117" s="52">
        <f>SUM(C118:C126)</f>
        <v>1594410.38</v>
      </c>
      <c r="D117" s="53">
        <f t="shared" si="0"/>
        <v>0.13160300717351817</v>
      </c>
      <c r="E117" s="49"/>
    </row>
    <row r="118" spans="1:5">
      <c r="A118" s="51">
        <v>5131</v>
      </c>
      <c r="B118" s="49" t="s">
        <v>377</v>
      </c>
      <c r="C118" s="52">
        <v>249954.56</v>
      </c>
      <c r="D118" s="53">
        <f t="shared" si="0"/>
        <v>2.063130807812075E-2</v>
      </c>
      <c r="E118" s="49"/>
    </row>
    <row r="119" spans="1:5">
      <c r="A119" s="51">
        <v>5132</v>
      </c>
      <c r="B119" s="49" t="s">
        <v>378</v>
      </c>
      <c r="C119" s="52">
        <v>131814.39999999999</v>
      </c>
      <c r="D119" s="53">
        <f t="shared" si="0"/>
        <v>1.0879991529390941E-2</v>
      </c>
      <c r="E119" s="49"/>
    </row>
    <row r="120" spans="1:5">
      <c r="A120" s="51">
        <v>5133</v>
      </c>
      <c r="B120" s="49" t="s">
        <v>379</v>
      </c>
      <c r="C120" s="52">
        <v>422478.98</v>
      </c>
      <c r="D120" s="53">
        <f t="shared" si="0"/>
        <v>3.4871514218065135E-2</v>
      </c>
      <c r="E120" s="49"/>
    </row>
    <row r="121" spans="1:5">
      <c r="A121" s="51">
        <v>5134</v>
      </c>
      <c r="B121" s="49" t="s">
        <v>380</v>
      </c>
      <c r="C121" s="52">
        <v>59374.16</v>
      </c>
      <c r="D121" s="53">
        <f t="shared" si="0"/>
        <v>4.9007571089706627E-3</v>
      </c>
      <c r="E121" s="49"/>
    </row>
    <row r="122" spans="1:5">
      <c r="A122" s="51">
        <v>5135</v>
      </c>
      <c r="B122" s="49" t="s">
        <v>381</v>
      </c>
      <c r="C122" s="52">
        <v>455130.58</v>
      </c>
      <c r="D122" s="53">
        <f t="shared" si="0"/>
        <v>3.7566584949495552E-2</v>
      </c>
      <c r="E122" s="49"/>
    </row>
    <row r="123" spans="1:5">
      <c r="A123" s="51">
        <v>5136</v>
      </c>
      <c r="B123" s="49" t="s">
        <v>382</v>
      </c>
      <c r="C123" s="52">
        <v>0</v>
      </c>
      <c r="D123" s="53">
        <f t="shared" si="0"/>
        <v>0</v>
      </c>
      <c r="E123" s="49"/>
    </row>
    <row r="124" spans="1:5">
      <c r="A124" s="51">
        <v>5137</v>
      </c>
      <c r="B124" s="49" t="s">
        <v>383</v>
      </c>
      <c r="C124" s="52">
        <v>36351.760000000002</v>
      </c>
      <c r="D124" s="53">
        <f t="shared" si="0"/>
        <v>3.0004828067225773E-3</v>
      </c>
      <c r="E124" s="49"/>
    </row>
    <row r="125" spans="1:5">
      <c r="A125" s="51">
        <v>5138</v>
      </c>
      <c r="B125" s="49" t="s">
        <v>384</v>
      </c>
      <c r="C125" s="52">
        <v>12289.94</v>
      </c>
      <c r="D125" s="53">
        <f t="shared" si="0"/>
        <v>1.0144145335921032E-3</v>
      </c>
      <c r="E125" s="49"/>
    </row>
    <row r="126" spans="1:5">
      <c r="A126" s="51">
        <v>5139</v>
      </c>
      <c r="B126" s="49" t="s">
        <v>385</v>
      </c>
      <c r="C126" s="52">
        <v>227016</v>
      </c>
      <c r="D126" s="53">
        <f t="shared" si="0"/>
        <v>1.8737953949160443E-2</v>
      </c>
      <c r="E126" s="49"/>
    </row>
    <row r="127" spans="1:5">
      <c r="A127" s="51">
        <v>5200</v>
      </c>
      <c r="B127" s="49" t="s">
        <v>386</v>
      </c>
      <c r="C127" s="52">
        <f>C128+C131+C134+C137+C142+C146+C149+C151+C157</f>
        <v>369623.33</v>
      </c>
      <c r="D127" s="53">
        <f t="shared" si="0"/>
        <v>3.0508796455207269E-2</v>
      </c>
      <c r="E127" s="49"/>
    </row>
    <row r="128" spans="1:5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>
      <c r="A137" s="51">
        <v>5240</v>
      </c>
      <c r="B137" s="49" t="s">
        <v>338</v>
      </c>
      <c r="C137" s="52">
        <f>SUM(C138:C141)</f>
        <v>369623.33</v>
      </c>
      <c r="D137" s="53">
        <f t="shared" si="0"/>
        <v>3.0508796455207269E-2</v>
      </c>
      <c r="E137" s="49"/>
    </row>
    <row r="138" spans="1:5">
      <c r="A138" s="51">
        <v>5241</v>
      </c>
      <c r="B138" s="49" t="s">
        <v>395</v>
      </c>
      <c r="C138" s="52">
        <v>0</v>
      </c>
      <c r="D138" s="53">
        <f t="shared" si="0"/>
        <v>0</v>
      </c>
      <c r="E138" s="49"/>
    </row>
    <row r="139" spans="1:5">
      <c r="A139" s="51">
        <v>5242</v>
      </c>
      <c r="B139" s="49" t="s">
        <v>396</v>
      </c>
      <c r="C139" s="52">
        <v>369623.33</v>
      </c>
      <c r="D139" s="53">
        <f t="shared" si="0"/>
        <v>3.0508796455207269E-2</v>
      </c>
      <c r="E139" s="49"/>
    </row>
    <row r="140" spans="1:5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>
      <c r="B1" s="101"/>
    </row>
    <row r="2" spans="1:2" ht="15" customHeight="1">
      <c r="A2" s="88" t="s">
        <v>187</v>
      </c>
      <c r="B2" s="89" t="s">
        <v>50</v>
      </c>
    </row>
    <row r="3" spans="1:2">
      <c r="A3" s="13"/>
      <c r="B3" s="102"/>
    </row>
    <row r="4" spans="1:2" ht="14.1" customHeight="1">
      <c r="A4" s="103" t="s">
        <v>568</v>
      </c>
      <c r="B4" s="93" t="s">
        <v>78</v>
      </c>
    </row>
    <row r="5" spans="1:2" ht="14.1" customHeight="1">
      <c r="A5" s="94"/>
      <c r="B5" s="93" t="s">
        <v>51</v>
      </c>
    </row>
    <row r="6" spans="1:2" ht="14.1" customHeight="1">
      <c r="A6" s="94"/>
      <c r="B6" s="93" t="s">
        <v>145</v>
      </c>
    </row>
    <row r="7" spans="1:2" ht="14.1" customHeight="1">
      <c r="A7" s="94"/>
      <c r="B7" s="93" t="s">
        <v>63</v>
      </c>
    </row>
    <row r="8" spans="1:2">
      <c r="A8" s="94"/>
    </row>
    <row r="9" spans="1:2">
      <c r="A9" s="103" t="s">
        <v>569</v>
      </c>
      <c r="B9" s="95" t="s">
        <v>147</v>
      </c>
    </row>
    <row r="10" spans="1:2" ht="15" customHeight="1">
      <c r="A10" s="94"/>
      <c r="B10" s="104" t="s">
        <v>63</v>
      </c>
    </row>
    <row r="11" spans="1:2">
      <c r="A11" s="94"/>
    </row>
    <row r="12" spans="1:2">
      <c r="A12" s="103" t="s">
        <v>571</v>
      </c>
      <c r="B12" s="95" t="s">
        <v>147</v>
      </c>
    </row>
    <row r="13" spans="1:2" ht="22.5">
      <c r="A13" s="94"/>
      <c r="B13" s="95" t="s">
        <v>70</v>
      </c>
    </row>
    <row r="14" spans="1:2">
      <c r="A14" s="94"/>
      <c r="B14" s="104" t="s">
        <v>63</v>
      </c>
    </row>
    <row r="15" spans="1:2">
      <c r="A15" s="94"/>
    </row>
    <row r="16" spans="1:2">
      <c r="A16" s="94"/>
    </row>
    <row r="17" spans="1:2" ht="15" customHeight="1">
      <c r="A17" s="103" t="s">
        <v>572</v>
      </c>
      <c r="B17" s="97" t="s">
        <v>71</v>
      </c>
    </row>
    <row r="18" spans="1:2" ht="15" customHeight="1">
      <c r="A18" s="13"/>
      <c r="B18" s="97" t="s">
        <v>72</v>
      </c>
    </row>
    <row r="19" spans="1:2">
      <c r="A19" s="13"/>
    </row>
    <row r="20" spans="1:2">
      <c r="A20" s="13"/>
    </row>
    <row r="21" spans="1:2">
      <c r="A21" s="13"/>
    </row>
    <row r="22" spans="1:2">
      <c r="A22" s="13"/>
    </row>
    <row r="23" spans="1:2">
      <c r="A23" s="13"/>
    </row>
    <row r="24" spans="1:2">
      <c r="A24" s="13"/>
    </row>
    <row r="25" spans="1:2">
      <c r="A25" s="13"/>
    </row>
    <row r="26" spans="1:2">
      <c r="A26" s="13"/>
    </row>
    <row r="27" spans="1:2">
      <c r="A27" s="13"/>
    </row>
    <row r="28" spans="1:2">
      <c r="A28" s="13"/>
    </row>
    <row r="29" spans="1:2">
      <c r="A29" s="13"/>
    </row>
    <row r="30" spans="1:2">
      <c r="A30" s="13"/>
    </row>
    <row r="31" spans="1:2">
      <c r="A31" s="13"/>
    </row>
    <row r="32" spans="1:2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51"/>
  <sheetViews>
    <sheetView topLeftCell="A138" zoomScale="106" zoomScaleNormal="106" workbookViewId="0">
      <selection activeCell="A156" sqref="A156:XFD165"/>
    </sheetView>
  </sheetViews>
  <sheetFormatPr baseColWidth="10" defaultColWidth="9.140625" defaultRowHeight="11.25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>
      <c r="A1" s="161" t="s">
        <v>667</v>
      </c>
      <c r="B1" s="162"/>
      <c r="C1" s="162"/>
      <c r="D1" s="162"/>
      <c r="E1" s="162"/>
      <c r="F1" s="162"/>
      <c r="G1" s="14" t="s">
        <v>604</v>
      </c>
      <c r="H1" s="25">
        <v>2024</v>
      </c>
    </row>
    <row r="2" spans="1:8" s="16" customFormat="1" ht="18.95" customHeight="1">
      <c r="A2" s="161" t="s">
        <v>608</v>
      </c>
      <c r="B2" s="162"/>
      <c r="C2" s="162"/>
      <c r="D2" s="162"/>
      <c r="E2" s="162"/>
      <c r="F2" s="162"/>
      <c r="G2" s="14" t="s">
        <v>605</v>
      </c>
      <c r="H2" s="25" t="s">
        <v>607</v>
      </c>
    </row>
    <row r="3" spans="1:8" s="16" customFormat="1" ht="18.95" customHeight="1">
      <c r="A3" s="161" t="s">
        <v>668</v>
      </c>
      <c r="B3" s="162"/>
      <c r="C3" s="162"/>
      <c r="D3" s="162"/>
      <c r="E3" s="162"/>
      <c r="F3" s="162"/>
      <c r="G3" s="14" t="s">
        <v>606</v>
      </c>
      <c r="H3" s="25">
        <v>1</v>
      </c>
    </row>
    <row r="4" spans="1:8">
      <c r="A4" s="18" t="s">
        <v>193</v>
      </c>
      <c r="B4" s="19"/>
      <c r="C4" s="19"/>
      <c r="D4" s="19"/>
      <c r="E4" s="19"/>
      <c r="F4" s="19"/>
      <c r="G4" s="19"/>
      <c r="H4" s="19"/>
    </row>
    <row r="6" spans="1:8">
      <c r="A6" s="19" t="s">
        <v>150</v>
      </c>
      <c r="B6" s="19"/>
      <c r="C6" s="19"/>
      <c r="D6" s="19"/>
      <c r="E6" s="19"/>
      <c r="F6" s="19"/>
      <c r="G6" s="19"/>
      <c r="H6" s="19"/>
    </row>
    <row r="7" spans="1:8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>
      <c r="A8" s="22">
        <v>1114</v>
      </c>
      <c r="B8" s="20" t="s">
        <v>194</v>
      </c>
      <c r="C8" s="24">
        <v>0</v>
      </c>
    </row>
    <row r="9" spans="1:8">
      <c r="A9" s="22">
        <v>1115</v>
      </c>
      <c r="B9" s="20" t="s">
        <v>195</v>
      </c>
      <c r="C9" s="24">
        <v>0</v>
      </c>
    </row>
    <row r="10" spans="1:8">
      <c r="A10" s="22">
        <v>1121</v>
      </c>
      <c r="B10" s="20" t="s">
        <v>196</v>
      </c>
      <c r="C10" s="24">
        <v>0</v>
      </c>
    </row>
    <row r="11" spans="1:8">
      <c r="A11" s="22">
        <v>1211</v>
      </c>
      <c r="B11" s="20" t="s">
        <v>197</v>
      </c>
      <c r="C11" s="24">
        <v>0</v>
      </c>
    </row>
    <row r="13" spans="1:8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>
      <c r="A15" s="22">
        <v>1122</v>
      </c>
      <c r="B15" s="20" t="s">
        <v>198</v>
      </c>
      <c r="C15" s="24">
        <v>52.28</v>
      </c>
      <c r="D15" s="24">
        <v>52.28</v>
      </c>
      <c r="E15" s="24">
        <v>52.28</v>
      </c>
      <c r="F15" s="24">
        <v>0</v>
      </c>
      <c r="G15" s="24">
        <v>0</v>
      </c>
    </row>
    <row r="16" spans="1:8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>
      <c r="A20" s="22">
        <v>1123</v>
      </c>
      <c r="B20" s="20" t="s">
        <v>205</v>
      </c>
      <c r="C20" s="24">
        <v>9409.09</v>
      </c>
      <c r="D20" s="24">
        <v>9409.09</v>
      </c>
      <c r="E20" s="24">
        <v>0</v>
      </c>
      <c r="F20" s="24">
        <v>0</v>
      </c>
      <c r="G20" s="24">
        <v>0</v>
      </c>
    </row>
    <row r="21" spans="1:8">
      <c r="A21" s="22">
        <v>1125</v>
      </c>
      <c r="B21" s="20" t="s">
        <v>206</v>
      </c>
      <c r="C21" s="24">
        <v>6000</v>
      </c>
      <c r="D21" s="24">
        <v>6000</v>
      </c>
      <c r="E21" s="24">
        <v>0</v>
      </c>
      <c r="F21" s="24">
        <v>0</v>
      </c>
      <c r="G21" s="24">
        <v>0</v>
      </c>
    </row>
    <row r="22" spans="1:8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>
      <c r="A23" s="22">
        <v>1129</v>
      </c>
      <c r="B23" s="20" t="s">
        <v>575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>
      <c r="A32" s="22">
        <v>1140</v>
      </c>
      <c r="B32" s="20" t="s">
        <v>213</v>
      </c>
      <c r="C32" s="24">
        <f>SUM(C33:C37)</f>
        <v>0</v>
      </c>
    </row>
    <row r="33" spans="1:8">
      <c r="A33" s="22">
        <v>1141</v>
      </c>
      <c r="B33" s="20" t="s">
        <v>214</v>
      </c>
      <c r="C33" s="24">
        <v>0</v>
      </c>
    </row>
    <row r="34" spans="1:8">
      <c r="A34" s="22">
        <v>1142</v>
      </c>
      <c r="B34" s="20" t="s">
        <v>215</v>
      </c>
      <c r="C34" s="24">
        <v>0</v>
      </c>
    </row>
    <row r="35" spans="1:8">
      <c r="A35" s="22">
        <v>1143</v>
      </c>
      <c r="B35" s="20" t="s">
        <v>216</v>
      </c>
      <c r="C35" s="24">
        <v>0</v>
      </c>
    </row>
    <row r="36" spans="1:8">
      <c r="A36" s="22">
        <v>1144</v>
      </c>
      <c r="B36" s="20" t="s">
        <v>217</v>
      </c>
      <c r="C36" s="24">
        <v>0</v>
      </c>
    </row>
    <row r="37" spans="1:8">
      <c r="A37" s="22">
        <v>1145</v>
      </c>
      <c r="B37" s="20" t="s">
        <v>218</v>
      </c>
      <c r="C37" s="24">
        <v>0</v>
      </c>
    </row>
    <row r="39" spans="1:8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>
      <c r="A41" s="22">
        <v>1150</v>
      </c>
      <c r="B41" s="20" t="s">
        <v>221</v>
      </c>
      <c r="C41" s="24">
        <f>C42</f>
        <v>0</v>
      </c>
    </row>
    <row r="42" spans="1:8">
      <c r="A42" s="22">
        <v>1151</v>
      </c>
      <c r="B42" s="20" t="s">
        <v>222</v>
      </c>
      <c r="C42" s="24">
        <v>0</v>
      </c>
    </row>
    <row r="44" spans="1:8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>
      <c r="A46" s="22">
        <v>1213</v>
      </c>
      <c r="B46" s="20" t="s">
        <v>223</v>
      </c>
      <c r="C46" s="24">
        <v>0</v>
      </c>
    </row>
    <row r="48" spans="1:8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>
      <c r="A50" s="22">
        <v>1214</v>
      </c>
      <c r="B50" s="20" t="s">
        <v>224</v>
      </c>
      <c r="C50" s="24">
        <v>0</v>
      </c>
    </row>
    <row r="52" spans="1:9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>
      <c r="A54" s="22">
        <v>1230</v>
      </c>
      <c r="B54" s="20" t="s">
        <v>227</v>
      </c>
      <c r="C54" s="24">
        <f>SUM(C55:C61)</f>
        <v>128142914.2</v>
      </c>
      <c r="D54" s="24">
        <f>SUM(D55:D61)</f>
        <v>0</v>
      </c>
      <c r="E54" s="24">
        <f>SUM(E55:E61)</f>
        <v>22938557.23</v>
      </c>
    </row>
    <row r="55" spans="1:9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>
      <c r="A57" s="22">
        <v>1233</v>
      </c>
      <c r="B57" s="20" t="s">
        <v>230</v>
      </c>
      <c r="C57" s="24">
        <v>128142374.2</v>
      </c>
      <c r="D57" s="24">
        <v>0</v>
      </c>
      <c r="E57" s="24">
        <v>22938557.23</v>
      </c>
    </row>
    <row r="58" spans="1:9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>
      <c r="A60" s="22">
        <v>1236</v>
      </c>
      <c r="B60" s="20" t="s">
        <v>233</v>
      </c>
      <c r="C60" s="24">
        <v>540</v>
      </c>
      <c r="D60" s="24">
        <v>0</v>
      </c>
      <c r="E60" s="24">
        <v>0</v>
      </c>
    </row>
    <row r="61" spans="1:9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>
      <c r="A62" s="22">
        <v>1240</v>
      </c>
      <c r="B62" s="20" t="s">
        <v>235</v>
      </c>
      <c r="C62" s="24">
        <f>SUM(C63:C70)</f>
        <v>49554458.650000006</v>
      </c>
      <c r="D62" s="24">
        <f t="shared" ref="D62:E62" si="0">SUM(D63:D70)</f>
        <v>0</v>
      </c>
      <c r="E62" s="24">
        <f t="shared" si="0"/>
        <v>42704018.409999996</v>
      </c>
    </row>
    <row r="63" spans="1:9">
      <c r="A63" s="22">
        <v>1241</v>
      </c>
      <c r="B63" s="20" t="s">
        <v>236</v>
      </c>
      <c r="C63" s="24">
        <v>24079334.43</v>
      </c>
      <c r="D63" s="24">
        <v>0</v>
      </c>
      <c r="E63" s="24">
        <v>21883962.829999998</v>
      </c>
    </row>
    <row r="64" spans="1:9">
      <c r="A64" s="22">
        <v>1242</v>
      </c>
      <c r="B64" s="20" t="s">
        <v>237</v>
      </c>
      <c r="C64" s="24">
        <v>1153067.6299999999</v>
      </c>
      <c r="D64" s="24">
        <v>0</v>
      </c>
      <c r="E64" s="24">
        <v>908946.45</v>
      </c>
    </row>
    <row r="65" spans="1:9">
      <c r="A65" s="22">
        <v>1243</v>
      </c>
      <c r="B65" s="20" t="s">
        <v>238</v>
      </c>
      <c r="C65" s="24">
        <v>4265995.9400000004</v>
      </c>
      <c r="D65" s="24">
        <v>0</v>
      </c>
      <c r="E65" s="24">
        <v>4075741.89</v>
      </c>
    </row>
    <row r="66" spans="1:9">
      <c r="A66" s="22">
        <v>1244</v>
      </c>
      <c r="B66" s="20" t="s">
        <v>239</v>
      </c>
      <c r="C66" s="24">
        <v>4429511.24</v>
      </c>
      <c r="D66" s="24">
        <v>0</v>
      </c>
      <c r="E66" s="24">
        <v>4416558.43</v>
      </c>
    </row>
    <row r="67" spans="1:9">
      <c r="A67" s="22">
        <v>1245</v>
      </c>
      <c r="B67" s="20" t="s">
        <v>240</v>
      </c>
      <c r="C67" s="24">
        <v>12856.29</v>
      </c>
      <c r="D67" s="24">
        <v>0</v>
      </c>
      <c r="E67" s="24">
        <v>0</v>
      </c>
    </row>
    <row r="68" spans="1:9">
      <c r="A68" s="22">
        <v>1246</v>
      </c>
      <c r="B68" s="20" t="s">
        <v>241</v>
      </c>
      <c r="C68" s="24">
        <v>15597098.310000001</v>
      </c>
      <c r="D68" s="24">
        <v>0</v>
      </c>
      <c r="E68" s="24">
        <v>11418808.810000001</v>
      </c>
    </row>
    <row r="69" spans="1:9">
      <c r="A69" s="22">
        <v>1247</v>
      </c>
      <c r="B69" s="20" t="s">
        <v>242</v>
      </c>
      <c r="C69" s="24">
        <v>16594.810000000001</v>
      </c>
      <c r="D69" s="24">
        <v>0</v>
      </c>
      <c r="E69" s="24">
        <v>0</v>
      </c>
    </row>
    <row r="70" spans="1:9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>
      <c r="A74" s="22">
        <v>1250</v>
      </c>
      <c r="B74" s="20" t="s">
        <v>245</v>
      </c>
      <c r="C74" s="24">
        <f>SUM(C75:C79)</f>
        <v>88673.43</v>
      </c>
      <c r="D74" s="24">
        <f>SUM(D75:D79)</f>
        <v>0</v>
      </c>
      <c r="E74" s="24">
        <f>SUM(E75:E79)</f>
        <v>88673.43</v>
      </c>
    </row>
    <row r="75" spans="1:9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>
      <c r="A78" s="22">
        <v>1254</v>
      </c>
      <c r="B78" s="20" t="s">
        <v>249</v>
      </c>
      <c r="C78" s="24">
        <v>88673.43</v>
      </c>
      <c r="D78" s="24">
        <v>0</v>
      </c>
      <c r="E78" s="24">
        <v>88673.43</v>
      </c>
    </row>
    <row r="79" spans="1:9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>
      <c r="A90" s="22">
        <v>1160</v>
      </c>
      <c r="B90" s="20" t="s">
        <v>259</v>
      </c>
      <c r="C90" s="24">
        <f>SUM(C91:C92)</f>
        <v>0</v>
      </c>
    </row>
    <row r="91" spans="1:8">
      <c r="A91" s="22">
        <v>1161</v>
      </c>
      <c r="B91" s="20" t="s">
        <v>260</v>
      </c>
      <c r="C91" s="24">
        <v>0</v>
      </c>
    </row>
    <row r="92" spans="1:8">
      <c r="A92" s="22">
        <v>1162</v>
      </c>
      <c r="B92" s="20" t="s">
        <v>261</v>
      </c>
      <c r="C92" s="24">
        <v>0</v>
      </c>
    </row>
    <row r="94" spans="1:8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>
      <c r="A96" s="22">
        <v>1190</v>
      </c>
      <c r="B96" s="20" t="s">
        <v>585</v>
      </c>
      <c r="C96" s="24">
        <f>SUM(C97:C100)</f>
        <v>7100</v>
      </c>
    </row>
    <row r="97" spans="1:8">
      <c r="A97" s="22">
        <v>1191</v>
      </c>
      <c r="B97" s="20" t="s">
        <v>578</v>
      </c>
      <c r="C97" s="24">
        <v>7100</v>
      </c>
    </row>
    <row r="98" spans="1:8">
      <c r="A98" s="22">
        <v>1192</v>
      </c>
      <c r="B98" s="20" t="s">
        <v>579</v>
      </c>
      <c r="C98" s="24">
        <v>0</v>
      </c>
    </row>
    <row r="99" spans="1:8">
      <c r="A99" s="22">
        <v>1193</v>
      </c>
      <c r="B99" s="20" t="s">
        <v>580</v>
      </c>
      <c r="C99" s="24">
        <v>0</v>
      </c>
    </row>
    <row r="100" spans="1:8">
      <c r="A100" s="22">
        <v>1194</v>
      </c>
      <c r="B100" s="20" t="s">
        <v>581</v>
      </c>
      <c r="C100" s="24">
        <v>0</v>
      </c>
    </row>
    <row r="101" spans="1:8">
      <c r="A101" s="19" t="s">
        <v>625</v>
      </c>
      <c r="C101" s="24"/>
    </row>
    <row r="102" spans="1:8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>
      <c r="A103" s="22">
        <v>1290</v>
      </c>
      <c r="B103" s="20" t="s">
        <v>262</v>
      </c>
      <c r="C103" s="24">
        <f>SUM(C104:C106)</f>
        <v>0</v>
      </c>
    </row>
    <row r="104" spans="1:8">
      <c r="A104" s="22">
        <v>1291</v>
      </c>
      <c r="B104" s="20" t="s">
        <v>263</v>
      </c>
      <c r="C104" s="24">
        <v>0</v>
      </c>
    </row>
    <row r="105" spans="1:8">
      <c r="A105" s="22">
        <v>1292</v>
      </c>
      <c r="B105" s="20" t="s">
        <v>264</v>
      </c>
      <c r="C105" s="24">
        <v>0</v>
      </c>
    </row>
    <row r="106" spans="1:8">
      <c r="A106" s="22">
        <v>1293</v>
      </c>
      <c r="B106" s="20" t="s">
        <v>265</v>
      </c>
      <c r="C106" s="24">
        <v>0</v>
      </c>
    </row>
    <row r="108" spans="1:8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>
      <c r="A110" s="22">
        <v>2110</v>
      </c>
      <c r="B110" s="20" t="s">
        <v>268</v>
      </c>
      <c r="C110" s="24">
        <f>SUM(C111:C119)</f>
        <v>5476608.8399999999</v>
      </c>
      <c r="D110" s="24">
        <f>SUM(D111:D119)</f>
        <v>5476608.8399999999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>
      <c r="A111" s="22">
        <v>2111</v>
      </c>
      <c r="B111" s="20" t="s">
        <v>269</v>
      </c>
      <c r="C111" s="24">
        <v>634529.09</v>
      </c>
      <c r="D111" s="24">
        <f>C111</f>
        <v>634529.09</v>
      </c>
      <c r="E111" s="24">
        <v>0</v>
      </c>
      <c r="F111" s="24">
        <v>0</v>
      </c>
      <c r="G111" s="24">
        <v>0</v>
      </c>
    </row>
    <row r="112" spans="1:8">
      <c r="A112" s="22">
        <v>2112</v>
      </c>
      <c r="B112" s="20" t="s">
        <v>270</v>
      </c>
      <c r="C112" s="24">
        <v>1</v>
      </c>
      <c r="D112" s="24">
        <f t="shared" ref="D112:D119" si="1">C112</f>
        <v>1</v>
      </c>
      <c r="E112" s="24">
        <v>0</v>
      </c>
      <c r="F112" s="24">
        <v>0</v>
      </c>
      <c r="G112" s="24">
        <v>0</v>
      </c>
    </row>
    <row r="113" spans="1:8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>
      <c r="A117" s="22">
        <v>2117</v>
      </c>
      <c r="B117" s="20" t="s">
        <v>275</v>
      </c>
      <c r="C117" s="24">
        <v>687984.39</v>
      </c>
      <c r="D117" s="24">
        <f t="shared" si="1"/>
        <v>687984.39</v>
      </c>
      <c r="E117" s="24">
        <v>0</v>
      </c>
      <c r="F117" s="24">
        <v>0</v>
      </c>
      <c r="G117" s="24">
        <v>0</v>
      </c>
    </row>
    <row r="118" spans="1:8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>
      <c r="A119" s="22">
        <v>2119</v>
      </c>
      <c r="B119" s="20" t="s">
        <v>277</v>
      </c>
      <c r="C119" s="24">
        <v>4154094.36</v>
      </c>
      <c r="D119" s="24">
        <f t="shared" si="1"/>
        <v>4154094.36</v>
      </c>
      <c r="E119" s="24">
        <v>0</v>
      </c>
      <c r="F119" s="24">
        <v>0</v>
      </c>
      <c r="G119" s="24">
        <v>0</v>
      </c>
    </row>
    <row r="120" spans="1:8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>
      <c r="A127" s="22">
        <v>2160</v>
      </c>
      <c r="B127" s="20" t="s">
        <v>282</v>
      </c>
      <c r="C127" s="24">
        <f>SUM(C128:C133)</f>
        <v>0</v>
      </c>
    </row>
    <row r="128" spans="1:8">
      <c r="A128" s="22">
        <v>2161</v>
      </c>
      <c r="B128" s="20" t="s">
        <v>283</v>
      </c>
      <c r="C128" s="24">
        <v>0</v>
      </c>
    </row>
    <row r="129" spans="1:8">
      <c r="A129" s="22">
        <v>2162</v>
      </c>
      <c r="B129" s="20" t="s">
        <v>284</v>
      </c>
      <c r="C129" s="24">
        <v>0</v>
      </c>
    </row>
    <row r="130" spans="1:8">
      <c r="A130" s="22">
        <v>2163</v>
      </c>
      <c r="B130" s="20" t="s">
        <v>285</v>
      </c>
      <c r="C130" s="24">
        <v>0</v>
      </c>
    </row>
    <row r="131" spans="1:8">
      <c r="A131" s="22">
        <v>2164</v>
      </c>
      <c r="B131" s="20" t="s">
        <v>286</v>
      </c>
      <c r="C131" s="24">
        <v>0</v>
      </c>
    </row>
    <row r="132" spans="1:8">
      <c r="A132" s="22">
        <v>2165</v>
      </c>
      <c r="B132" s="20" t="s">
        <v>287</v>
      </c>
      <c r="C132" s="24">
        <v>0</v>
      </c>
    </row>
    <row r="133" spans="1:8">
      <c r="A133" s="22">
        <v>2166</v>
      </c>
      <c r="B133" s="20" t="s">
        <v>288</v>
      </c>
      <c r="C133" s="24">
        <v>0</v>
      </c>
    </row>
    <row r="134" spans="1:8">
      <c r="A134" s="22">
        <v>2250</v>
      </c>
      <c r="B134" s="20" t="s">
        <v>289</v>
      </c>
      <c r="C134" s="24">
        <f>SUM(C135:C140)</f>
        <v>0</v>
      </c>
    </row>
    <row r="135" spans="1:8">
      <c r="A135" s="22">
        <v>2251</v>
      </c>
      <c r="B135" s="20" t="s">
        <v>290</v>
      </c>
      <c r="C135" s="24">
        <v>0</v>
      </c>
    </row>
    <row r="136" spans="1:8">
      <c r="A136" s="22">
        <v>2252</v>
      </c>
      <c r="B136" s="20" t="s">
        <v>291</v>
      </c>
      <c r="C136" s="24">
        <v>0</v>
      </c>
    </row>
    <row r="137" spans="1:8">
      <c r="A137" s="22">
        <v>2253</v>
      </c>
      <c r="B137" s="20" t="s">
        <v>292</v>
      </c>
      <c r="C137" s="24">
        <v>0</v>
      </c>
    </row>
    <row r="138" spans="1:8">
      <c r="A138" s="22">
        <v>2254</v>
      </c>
      <c r="B138" s="20" t="s">
        <v>293</v>
      </c>
      <c r="C138" s="24">
        <v>0</v>
      </c>
    </row>
    <row r="139" spans="1:8">
      <c r="A139" s="22">
        <v>2255</v>
      </c>
      <c r="B139" s="20" t="s">
        <v>294</v>
      </c>
      <c r="C139" s="24">
        <v>0</v>
      </c>
    </row>
    <row r="140" spans="1:8">
      <c r="A140" s="22">
        <v>2256</v>
      </c>
      <c r="B140" s="20" t="s">
        <v>295</v>
      </c>
      <c r="C140" s="24">
        <v>0</v>
      </c>
    </row>
    <row r="142" spans="1:8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>
      <c r="A144" s="22">
        <v>2159</v>
      </c>
      <c r="B144" s="20" t="s">
        <v>296</v>
      </c>
      <c r="C144" s="24">
        <v>0</v>
      </c>
    </row>
    <row r="145" spans="1:3">
      <c r="A145" s="22">
        <v>2199</v>
      </c>
      <c r="B145" s="20" t="s">
        <v>297</v>
      </c>
      <c r="C145" s="24">
        <v>7710.16</v>
      </c>
    </row>
    <row r="146" spans="1:3">
      <c r="A146" s="22">
        <v>2240</v>
      </c>
      <c r="B146" s="20" t="s">
        <v>298</v>
      </c>
      <c r="C146" s="24">
        <f>SUM(C147:C149)</f>
        <v>0</v>
      </c>
    </row>
    <row r="147" spans="1:3">
      <c r="A147" s="22">
        <v>2241</v>
      </c>
      <c r="B147" s="20" t="s">
        <v>299</v>
      </c>
      <c r="C147" s="24">
        <v>0</v>
      </c>
    </row>
    <row r="148" spans="1:3">
      <c r="A148" s="22">
        <v>2242</v>
      </c>
      <c r="B148" s="20" t="s">
        <v>300</v>
      </c>
      <c r="C148" s="24">
        <v>0</v>
      </c>
    </row>
    <row r="149" spans="1:3">
      <c r="A149" s="22">
        <v>2249</v>
      </c>
      <c r="B149" s="20" t="s">
        <v>301</v>
      </c>
      <c r="C149" s="24">
        <v>0</v>
      </c>
    </row>
    <row r="151" spans="1:3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62"/>
  <sheetViews>
    <sheetView zoomScaleNormal="100" zoomScaleSheetLayoutView="110" workbookViewId="0">
      <pane ySplit="2" topLeftCell="A43" activePane="bottomLeft" state="frozen"/>
      <selection activeCell="A14" sqref="A14:B14"/>
      <selection pane="bottomLeft" activeCell="A3" sqref="A3"/>
    </sheetView>
  </sheetViews>
  <sheetFormatPr baseColWidth="10" defaultColWidth="0" defaultRowHeight="11.25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>
      <c r="A2" s="88" t="s">
        <v>187</v>
      </c>
      <c r="B2" s="89" t="s">
        <v>50</v>
      </c>
    </row>
    <row r="3" spans="1:2">
      <c r="A3" s="90"/>
      <c r="B3" s="91"/>
    </row>
    <row r="4" spans="1:2" ht="15" customHeight="1">
      <c r="A4" s="92" t="s">
        <v>1</v>
      </c>
      <c r="B4" s="93" t="s">
        <v>78</v>
      </c>
    </row>
    <row r="5" spans="1:2" ht="15" customHeight="1">
      <c r="A5" s="94"/>
      <c r="B5" s="93" t="s">
        <v>51</v>
      </c>
    </row>
    <row r="6" spans="1:2" ht="15" customHeight="1">
      <c r="A6" s="94"/>
      <c r="B6" s="95" t="s">
        <v>146</v>
      </c>
    </row>
    <row r="7" spans="1:2" ht="15" customHeight="1">
      <c r="A7" s="94"/>
      <c r="B7" s="93" t="s">
        <v>52</v>
      </c>
    </row>
    <row r="8" spans="1:2">
      <c r="A8" s="94"/>
    </row>
    <row r="9" spans="1:2" ht="15" customHeight="1">
      <c r="A9" s="92" t="s">
        <v>3</v>
      </c>
      <c r="B9" s="93" t="s">
        <v>586</v>
      </c>
    </row>
    <row r="10" spans="1:2" ht="15" customHeight="1">
      <c r="A10" s="94"/>
      <c r="B10" s="93" t="s">
        <v>587</v>
      </c>
    </row>
    <row r="11" spans="1:2" ht="15" customHeight="1">
      <c r="A11" s="94"/>
      <c r="B11" s="93" t="s">
        <v>124</v>
      </c>
    </row>
    <row r="12" spans="1:2" ht="15" customHeight="1">
      <c r="A12" s="94"/>
      <c r="B12" s="93" t="s">
        <v>123</v>
      </c>
    </row>
    <row r="13" spans="1:2" ht="15" customHeight="1">
      <c r="A13" s="94"/>
      <c r="B13" s="93" t="s">
        <v>125</v>
      </c>
    </row>
    <row r="14" spans="1:2">
      <c r="A14" s="94"/>
    </row>
    <row r="15" spans="1:2" ht="15" customHeight="1">
      <c r="A15" s="92" t="s">
        <v>5</v>
      </c>
      <c r="B15" s="96" t="s">
        <v>53</v>
      </c>
    </row>
    <row r="16" spans="1:2" ht="15" customHeight="1">
      <c r="A16" s="94"/>
      <c r="B16" s="96" t="s">
        <v>54</v>
      </c>
    </row>
    <row r="17" spans="1:2" ht="15" customHeight="1">
      <c r="A17" s="94"/>
      <c r="B17" s="96" t="s">
        <v>55</v>
      </c>
    </row>
    <row r="18" spans="1:2" ht="15" customHeight="1">
      <c r="A18" s="94"/>
      <c r="B18" s="93" t="s">
        <v>56</v>
      </c>
    </row>
    <row r="19" spans="1:2" ht="15" customHeight="1">
      <c r="A19" s="94"/>
      <c r="B19" s="97" t="s">
        <v>134</v>
      </c>
    </row>
    <row r="20" spans="1:2">
      <c r="A20" s="94"/>
    </row>
    <row r="21" spans="1:2" ht="15" customHeight="1">
      <c r="A21" s="92" t="s">
        <v>130</v>
      </c>
      <c r="B21" s="1" t="s">
        <v>185</v>
      </c>
    </row>
    <row r="22" spans="1:2" ht="15" customHeight="1">
      <c r="A22" s="94"/>
      <c r="B22" s="98" t="s">
        <v>186</v>
      </c>
    </row>
    <row r="23" spans="1:2">
      <c r="A23" s="94"/>
    </row>
    <row r="24" spans="1:2" ht="15" customHeight="1">
      <c r="A24" s="92" t="s">
        <v>7</v>
      </c>
      <c r="B24" s="97" t="s">
        <v>57</v>
      </c>
    </row>
    <row r="25" spans="1:2" ht="15" customHeight="1">
      <c r="A25" s="94"/>
      <c r="B25" s="97" t="s">
        <v>126</v>
      </c>
    </row>
    <row r="26" spans="1:2" ht="15" customHeight="1">
      <c r="A26" s="94"/>
      <c r="B26" s="97" t="s">
        <v>127</v>
      </c>
    </row>
    <row r="27" spans="1:2">
      <c r="A27" s="94"/>
    </row>
    <row r="28" spans="1:2" ht="15" customHeight="1">
      <c r="A28" s="92" t="s">
        <v>8</v>
      </c>
      <c r="B28" s="97" t="s">
        <v>58</v>
      </c>
    </row>
    <row r="29" spans="1:2" ht="15" customHeight="1">
      <c r="A29" s="94"/>
      <c r="B29" s="97" t="s">
        <v>133</v>
      </c>
    </row>
    <row r="30" spans="1:2" ht="15" customHeight="1">
      <c r="A30" s="94"/>
      <c r="B30" s="97" t="s">
        <v>59</v>
      </c>
    </row>
    <row r="31" spans="1:2" ht="15" customHeight="1">
      <c r="A31" s="94"/>
      <c r="B31" s="99" t="s">
        <v>60</v>
      </c>
    </row>
    <row r="32" spans="1:2">
      <c r="A32" s="94"/>
    </row>
    <row r="33" spans="1:2" ht="15" customHeight="1">
      <c r="A33" s="92" t="s">
        <v>9</v>
      </c>
      <c r="B33" s="97" t="s">
        <v>61</v>
      </c>
    </row>
    <row r="34" spans="1:2" ht="15" customHeight="1">
      <c r="A34" s="94"/>
      <c r="B34" s="97" t="s">
        <v>62</v>
      </c>
    </row>
    <row r="35" spans="1:2">
      <c r="A35" s="94"/>
    </row>
    <row r="36" spans="1:2" ht="15" customHeight="1">
      <c r="A36" s="92" t="s">
        <v>11</v>
      </c>
      <c r="B36" s="93" t="s">
        <v>128</v>
      </c>
    </row>
    <row r="37" spans="1:2" ht="15" customHeight="1">
      <c r="A37" s="94"/>
      <c r="B37" s="93" t="s">
        <v>135</v>
      </c>
    </row>
    <row r="38" spans="1:2" ht="15" customHeight="1">
      <c r="A38" s="94"/>
      <c r="B38" s="100" t="s">
        <v>188</v>
      </c>
    </row>
    <row r="39" spans="1:2" ht="15" customHeight="1">
      <c r="A39" s="94"/>
      <c r="B39" s="93" t="s">
        <v>189</v>
      </c>
    </row>
    <row r="40" spans="1:2" ht="15" customHeight="1">
      <c r="A40" s="94"/>
      <c r="B40" s="93" t="s">
        <v>131</v>
      </c>
    </row>
    <row r="41" spans="1:2" ht="15" customHeight="1">
      <c r="A41" s="94"/>
      <c r="B41" s="93" t="s">
        <v>132</v>
      </c>
    </row>
    <row r="42" spans="1:2">
      <c r="A42" s="94"/>
    </row>
    <row r="43" spans="1:2" ht="15" customHeight="1">
      <c r="A43" s="92" t="s">
        <v>13</v>
      </c>
      <c r="B43" s="93" t="s">
        <v>136</v>
      </c>
    </row>
    <row r="44" spans="1:2" ht="15" customHeight="1">
      <c r="A44" s="94"/>
      <c r="B44" s="93" t="s">
        <v>139</v>
      </c>
    </row>
    <row r="45" spans="1:2" ht="15" customHeight="1">
      <c r="A45" s="94"/>
      <c r="B45" s="100" t="s">
        <v>190</v>
      </c>
    </row>
    <row r="46" spans="1:2" ht="15" customHeight="1">
      <c r="A46" s="94"/>
      <c r="B46" s="93" t="s">
        <v>191</v>
      </c>
    </row>
    <row r="47" spans="1:2" ht="15" customHeight="1">
      <c r="A47" s="94"/>
      <c r="B47" s="93" t="s">
        <v>138</v>
      </c>
    </row>
    <row r="48" spans="1:2" ht="15" customHeight="1">
      <c r="A48" s="94"/>
      <c r="B48" s="93" t="s">
        <v>137</v>
      </c>
    </row>
    <row r="49" spans="1:2">
      <c r="A49" s="94"/>
    </row>
    <row r="50" spans="1:2" ht="25.5" customHeight="1">
      <c r="A50" s="92" t="s">
        <v>15</v>
      </c>
      <c r="B50" s="95" t="s">
        <v>167</v>
      </c>
    </row>
    <row r="51" spans="1:2">
      <c r="A51" s="94"/>
    </row>
    <row r="52" spans="1:2" ht="15" customHeight="1">
      <c r="A52" s="92" t="s">
        <v>17</v>
      </c>
      <c r="B52" s="93" t="s">
        <v>63</v>
      </c>
    </row>
    <row r="53" spans="1:2">
      <c r="A53" s="94"/>
    </row>
    <row r="54" spans="1:2" ht="15" customHeight="1">
      <c r="A54" s="92" t="s">
        <v>18</v>
      </c>
      <c r="B54" s="96" t="s">
        <v>64</v>
      </c>
    </row>
    <row r="55" spans="1:2" ht="15" customHeight="1">
      <c r="A55" s="94"/>
      <c r="B55" s="96" t="s">
        <v>65</v>
      </c>
    </row>
    <row r="56" spans="1:2" ht="15" customHeight="1">
      <c r="A56" s="94"/>
      <c r="B56" s="96" t="s">
        <v>66</v>
      </c>
    </row>
    <row r="57" spans="1:2" ht="15" customHeight="1">
      <c r="A57" s="94"/>
      <c r="B57" s="96" t="s">
        <v>67</v>
      </c>
    </row>
    <row r="58" spans="1:2" ht="15" customHeight="1">
      <c r="A58" s="94"/>
      <c r="B58" s="96" t="s">
        <v>68</v>
      </c>
    </row>
    <row r="59" spans="1:2">
      <c r="A59" s="94"/>
    </row>
    <row r="60" spans="1:2" ht="15" customHeight="1">
      <c r="A60" s="92" t="s">
        <v>20</v>
      </c>
      <c r="B60" s="97" t="s">
        <v>69</v>
      </c>
    </row>
    <row r="61" spans="1:2">
      <c r="A61" s="94"/>
      <c r="B61" s="97"/>
    </row>
    <row r="62" spans="1:2" ht="15" customHeight="1">
      <c r="A62" s="92" t="s">
        <v>21</v>
      </c>
      <c r="B62" s="93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topLeftCell="A11" workbookViewId="0">
      <selection activeCell="A33" sqref="A33:XFD52"/>
    </sheetView>
  </sheetViews>
  <sheetFormatPr baseColWidth="10" defaultColWidth="9.140625" defaultRowHeight="11.25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>
      <c r="A1" s="163" t="s">
        <v>667</v>
      </c>
      <c r="B1" s="163"/>
      <c r="C1" s="163"/>
      <c r="D1" s="27" t="s">
        <v>604</v>
      </c>
      <c r="E1" s="28">
        <v>2024</v>
      </c>
    </row>
    <row r="2" spans="1:5" ht="18.95" customHeight="1">
      <c r="A2" s="163" t="s">
        <v>610</v>
      </c>
      <c r="B2" s="163"/>
      <c r="C2" s="163"/>
      <c r="D2" s="27" t="s">
        <v>605</v>
      </c>
      <c r="E2" s="28" t="s">
        <v>607</v>
      </c>
    </row>
    <row r="3" spans="1:5" ht="18.95" customHeight="1">
      <c r="A3" s="163" t="s">
        <v>668</v>
      </c>
      <c r="B3" s="163"/>
      <c r="C3" s="163"/>
      <c r="D3" s="27" t="s">
        <v>606</v>
      </c>
      <c r="E3" s="28">
        <v>1</v>
      </c>
    </row>
    <row r="4" spans="1:5">
      <c r="A4" s="30" t="s">
        <v>193</v>
      </c>
      <c r="B4" s="31"/>
      <c r="C4" s="31"/>
      <c r="D4" s="31"/>
      <c r="E4" s="31"/>
    </row>
    <row r="6" spans="1:5">
      <c r="A6" s="31" t="s">
        <v>171</v>
      </c>
      <c r="B6" s="31"/>
      <c r="C6" s="31"/>
      <c r="D6" s="31"/>
      <c r="E6" s="31"/>
    </row>
    <row r="7" spans="1:5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>
      <c r="A8" s="33">
        <v>3110</v>
      </c>
      <c r="B8" s="29" t="s">
        <v>333</v>
      </c>
      <c r="C8" s="34">
        <v>161463260.93000001</v>
      </c>
    </row>
    <row r="9" spans="1:5">
      <c r="A9" s="33">
        <v>3120</v>
      </c>
      <c r="B9" s="29" t="s">
        <v>464</v>
      </c>
      <c r="C9" s="34">
        <v>188921.55</v>
      </c>
    </row>
    <row r="10" spans="1:5">
      <c r="A10" s="33">
        <v>3130</v>
      </c>
      <c r="B10" s="29" t="s">
        <v>465</v>
      </c>
      <c r="C10" s="34">
        <v>0</v>
      </c>
    </row>
    <row r="12" spans="1:5">
      <c r="A12" s="31" t="s">
        <v>173</v>
      </c>
      <c r="B12" s="31"/>
      <c r="C12" s="31"/>
      <c r="D12" s="31"/>
      <c r="E12" s="31"/>
    </row>
    <row r="13" spans="1:5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>
      <c r="A14" s="33">
        <v>3210</v>
      </c>
      <c r="B14" s="29" t="s">
        <v>467</v>
      </c>
      <c r="C14" s="34">
        <v>9813453.9700000007</v>
      </c>
    </row>
    <row r="15" spans="1:5">
      <c r="A15" s="33">
        <v>3220</v>
      </c>
      <c r="B15" s="29" t="s">
        <v>468</v>
      </c>
      <c r="C15" s="34">
        <v>-47639322.689999998</v>
      </c>
    </row>
    <row r="16" spans="1:5">
      <c r="A16" s="33">
        <v>3230</v>
      </c>
      <c r="B16" s="29" t="s">
        <v>469</v>
      </c>
      <c r="C16" s="34">
        <f>SUM(C17:C20)</f>
        <v>0</v>
      </c>
    </row>
    <row r="17" spans="1:3">
      <c r="A17" s="33">
        <v>3231</v>
      </c>
      <c r="B17" s="29" t="s">
        <v>470</v>
      </c>
      <c r="C17" s="34">
        <v>0</v>
      </c>
    </row>
    <row r="18" spans="1:3">
      <c r="A18" s="33">
        <v>3232</v>
      </c>
      <c r="B18" s="29" t="s">
        <v>471</v>
      </c>
      <c r="C18" s="34">
        <v>0</v>
      </c>
    </row>
    <row r="19" spans="1:3">
      <c r="A19" s="33">
        <v>3233</v>
      </c>
      <c r="B19" s="29" t="s">
        <v>472</v>
      </c>
      <c r="C19" s="34">
        <v>0</v>
      </c>
    </row>
    <row r="20" spans="1:3">
      <c r="A20" s="33">
        <v>3239</v>
      </c>
      <c r="B20" s="29" t="s">
        <v>473</v>
      </c>
      <c r="C20" s="34">
        <v>0</v>
      </c>
    </row>
    <row r="21" spans="1:3">
      <c r="A21" s="33">
        <v>3240</v>
      </c>
      <c r="B21" s="29" t="s">
        <v>474</v>
      </c>
      <c r="C21" s="34">
        <f>SUM(C22:C24)</f>
        <v>0</v>
      </c>
    </row>
    <row r="22" spans="1:3">
      <c r="A22" s="33">
        <v>3241</v>
      </c>
      <c r="B22" s="29" t="s">
        <v>475</v>
      </c>
      <c r="C22" s="34">
        <v>0</v>
      </c>
    </row>
    <row r="23" spans="1:3">
      <c r="A23" s="33">
        <v>3242</v>
      </c>
      <c r="B23" s="29" t="s">
        <v>476</v>
      </c>
      <c r="C23" s="34">
        <v>0</v>
      </c>
    </row>
    <row r="24" spans="1:3">
      <c r="A24" s="33">
        <v>3243</v>
      </c>
      <c r="B24" s="29" t="s">
        <v>477</v>
      </c>
      <c r="C24" s="34">
        <v>0</v>
      </c>
    </row>
    <row r="25" spans="1:3">
      <c r="A25" s="33">
        <v>3250</v>
      </c>
      <c r="B25" s="29" t="s">
        <v>478</v>
      </c>
      <c r="C25" s="34">
        <f>SUM(C26:C27)</f>
        <v>0</v>
      </c>
    </row>
    <row r="26" spans="1:3">
      <c r="A26" s="33">
        <v>3251</v>
      </c>
      <c r="B26" s="29" t="s">
        <v>479</v>
      </c>
      <c r="C26" s="34">
        <v>0</v>
      </c>
    </row>
    <row r="27" spans="1:3">
      <c r="A27" s="33">
        <v>3252</v>
      </c>
      <c r="B27" s="29" t="s">
        <v>480</v>
      </c>
      <c r="C27" s="34">
        <v>0</v>
      </c>
    </row>
    <row r="29" spans="1:3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>
      <c r="A2" s="88" t="s">
        <v>187</v>
      </c>
      <c r="B2" s="89" t="s">
        <v>50</v>
      </c>
    </row>
    <row r="4" spans="1:2" ht="15" customHeight="1">
      <c r="A4" s="103" t="s">
        <v>23</v>
      </c>
      <c r="B4" s="93" t="s">
        <v>78</v>
      </c>
    </row>
    <row r="5" spans="1:2" ht="15" customHeight="1">
      <c r="A5" s="103" t="s">
        <v>25</v>
      </c>
      <c r="B5" s="93" t="s">
        <v>51</v>
      </c>
    </row>
    <row r="6" spans="1:2" ht="15" customHeight="1">
      <c r="B6" s="93" t="s">
        <v>172</v>
      </c>
    </row>
    <row r="7" spans="1:2" ht="15" customHeight="1">
      <c r="B7" s="93" t="s">
        <v>73</v>
      </c>
    </row>
    <row r="8" spans="1:2" ht="15" customHeight="1">
      <c r="B8" s="93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17"/>
  <sheetViews>
    <sheetView topLeftCell="A19" workbookViewId="0">
      <selection activeCell="A44" sqref="A44"/>
    </sheetView>
  </sheetViews>
  <sheetFormatPr baseColWidth="10" defaultColWidth="9.140625" defaultRowHeight="11.25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>
      <c r="A1" s="163" t="s">
        <v>667</v>
      </c>
      <c r="B1" s="163"/>
      <c r="C1" s="163"/>
      <c r="D1" s="27" t="s">
        <v>604</v>
      </c>
      <c r="E1" s="28">
        <v>2024</v>
      </c>
    </row>
    <row r="2" spans="1:5" s="35" customFormat="1" ht="18.95" customHeight="1">
      <c r="A2" s="163" t="s">
        <v>611</v>
      </c>
      <c r="B2" s="163"/>
      <c r="C2" s="163"/>
      <c r="D2" s="27" t="s">
        <v>605</v>
      </c>
      <c r="E2" s="28" t="s">
        <v>607</v>
      </c>
    </row>
    <row r="3" spans="1:5" s="35" customFormat="1" ht="18.95" customHeight="1">
      <c r="A3" s="163" t="s">
        <v>668</v>
      </c>
      <c r="B3" s="163"/>
      <c r="C3" s="163"/>
      <c r="D3" s="27" t="s">
        <v>606</v>
      </c>
      <c r="E3" s="28">
        <v>1</v>
      </c>
    </row>
    <row r="4" spans="1:5">
      <c r="A4" s="30" t="s">
        <v>193</v>
      </c>
      <c r="B4" s="31"/>
      <c r="C4" s="31"/>
      <c r="D4" s="31"/>
      <c r="E4" s="31"/>
    </row>
    <row r="6" spans="1:5">
      <c r="A6" s="31" t="s">
        <v>174</v>
      </c>
      <c r="B6" s="31"/>
      <c r="C6" s="31"/>
      <c r="D6" s="31"/>
      <c r="E6" s="31"/>
    </row>
    <row r="7" spans="1:5">
      <c r="A7" s="32" t="s">
        <v>143</v>
      </c>
      <c r="B7" s="32" t="s">
        <v>648</v>
      </c>
      <c r="C7" s="120">
        <v>2024</v>
      </c>
      <c r="D7" s="120">
        <v>2023</v>
      </c>
      <c r="E7" s="32"/>
    </row>
    <row r="8" spans="1:5">
      <c r="A8" s="33">
        <v>1111</v>
      </c>
      <c r="B8" s="29" t="s">
        <v>481</v>
      </c>
      <c r="C8" s="34">
        <v>0</v>
      </c>
      <c r="D8" s="34">
        <v>0</v>
      </c>
    </row>
    <row r="9" spans="1:5">
      <c r="A9" s="33">
        <v>1112</v>
      </c>
      <c r="B9" s="29" t="s">
        <v>482</v>
      </c>
      <c r="C9" s="34">
        <v>17233274.18</v>
      </c>
      <c r="D9" s="34">
        <v>12089465.74</v>
      </c>
    </row>
    <row r="10" spans="1:5">
      <c r="A10" s="33">
        <v>1113</v>
      </c>
      <c r="B10" s="29" t="s">
        <v>483</v>
      </c>
      <c r="C10" s="34">
        <v>0</v>
      </c>
      <c r="D10" s="34">
        <v>0</v>
      </c>
    </row>
    <row r="11" spans="1:5">
      <c r="A11" s="33">
        <v>1114</v>
      </c>
      <c r="B11" s="29" t="s">
        <v>194</v>
      </c>
      <c r="C11" s="34">
        <v>0</v>
      </c>
      <c r="D11" s="34">
        <v>0</v>
      </c>
    </row>
    <row r="12" spans="1:5">
      <c r="A12" s="33">
        <v>1115</v>
      </c>
      <c r="B12" s="29" t="s">
        <v>195</v>
      </c>
      <c r="C12" s="34">
        <v>0</v>
      </c>
      <c r="D12" s="34">
        <v>0</v>
      </c>
    </row>
    <row r="13" spans="1:5">
      <c r="A13" s="33">
        <v>1116</v>
      </c>
      <c r="B13" s="29" t="s">
        <v>484</v>
      </c>
      <c r="C13" s="34">
        <v>0</v>
      </c>
      <c r="D13" s="34">
        <v>0</v>
      </c>
    </row>
    <row r="14" spans="1:5">
      <c r="A14" s="33">
        <v>1119</v>
      </c>
      <c r="B14" s="29" t="s">
        <v>485</v>
      </c>
      <c r="C14" s="34">
        <v>0</v>
      </c>
      <c r="D14" s="34">
        <v>0</v>
      </c>
    </row>
    <row r="15" spans="1:5">
      <c r="A15" s="41">
        <v>1110</v>
      </c>
      <c r="B15" s="42" t="s">
        <v>626</v>
      </c>
      <c r="C15" s="121">
        <f>SUM(C8:C14)</f>
        <v>17233274.18</v>
      </c>
      <c r="D15" s="121">
        <f>SUM(D8:D14)</f>
        <v>12089465.74</v>
      </c>
    </row>
    <row r="18" spans="1:4">
      <c r="A18" s="31" t="s">
        <v>175</v>
      </c>
      <c r="B18" s="31"/>
      <c r="C18" s="31"/>
      <c r="D18" s="31"/>
    </row>
    <row r="19" spans="1:4">
      <c r="A19" s="32" t="s">
        <v>143</v>
      </c>
      <c r="B19" s="32" t="s">
        <v>648</v>
      </c>
      <c r="C19" s="129" t="s">
        <v>647</v>
      </c>
      <c r="D19" s="129" t="s">
        <v>178</v>
      </c>
    </row>
    <row r="20" spans="1:4">
      <c r="A20" s="41">
        <v>1230</v>
      </c>
      <c r="B20" s="42" t="s">
        <v>227</v>
      </c>
      <c r="C20" s="121">
        <f>SUM(C21:C27)</f>
        <v>0</v>
      </c>
      <c r="D20" s="121">
        <f>SUM(D21:D27)</f>
        <v>0</v>
      </c>
    </row>
    <row r="21" spans="1:4">
      <c r="A21" s="33">
        <v>1231</v>
      </c>
      <c r="B21" s="29" t="s">
        <v>228</v>
      </c>
      <c r="C21" s="34">
        <v>0</v>
      </c>
      <c r="D21" s="34">
        <v>0</v>
      </c>
    </row>
    <row r="22" spans="1:4">
      <c r="A22" s="33">
        <v>1232</v>
      </c>
      <c r="B22" s="29" t="s">
        <v>229</v>
      </c>
      <c r="C22" s="34">
        <v>0</v>
      </c>
      <c r="D22" s="34">
        <v>0</v>
      </c>
    </row>
    <row r="23" spans="1:4">
      <c r="A23" s="33">
        <v>1233</v>
      </c>
      <c r="B23" s="29" t="s">
        <v>230</v>
      </c>
      <c r="C23" s="34">
        <v>0</v>
      </c>
      <c r="D23" s="34">
        <v>0</v>
      </c>
    </row>
    <row r="24" spans="1:4">
      <c r="A24" s="33">
        <v>1234</v>
      </c>
      <c r="B24" s="29" t="s">
        <v>231</v>
      </c>
      <c r="C24" s="34">
        <v>0</v>
      </c>
      <c r="D24" s="34">
        <v>0</v>
      </c>
    </row>
    <row r="25" spans="1:4">
      <c r="A25" s="33">
        <v>1235</v>
      </c>
      <c r="B25" s="29" t="s">
        <v>232</v>
      </c>
      <c r="C25" s="34">
        <v>0</v>
      </c>
      <c r="D25" s="34">
        <v>0</v>
      </c>
    </row>
    <row r="26" spans="1:4">
      <c r="A26" s="33">
        <v>1236</v>
      </c>
      <c r="B26" s="29" t="s">
        <v>233</v>
      </c>
      <c r="C26" s="34">
        <v>0</v>
      </c>
      <c r="D26" s="34">
        <v>0</v>
      </c>
    </row>
    <row r="27" spans="1:4">
      <c r="A27" s="33">
        <v>1239</v>
      </c>
      <c r="B27" s="29" t="s">
        <v>234</v>
      </c>
      <c r="C27" s="34">
        <v>0</v>
      </c>
      <c r="D27" s="34">
        <v>0</v>
      </c>
    </row>
    <row r="28" spans="1:4">
      <c r="A28" s="41">
        <v>1240</v>
      </c>
      <c r="B28" s="42" t="s">
        <v>235</v>
      </c>
      <c r="C28" s="121">
        <f>SUM(C29:C36)</f>
        <v>0</v>
      </c>
      <c r="D28" s="121">
        <f>SUM(D29:D36)</f>
        <v>0</v>
      </c>
    </row>
    <row r="29" spans="1:4">
      <c r="A29" s="33">
        <v>1241</v>
      </c>
      <c r="B29" s="29" t="s">
        <v>236</v>
      </c>
      <c r="C29" s="34">
        <v>0</v>
      </c>
      <c r="D29" s="34">
        <v>0</v>
      </c>
    </row>
    <row r="30" spans="1:4">
      <c r="A30" s="33">
        <v>1242</v>
      </c>
      <c r="B30" s="29" t="s">
        <v>237</v>
      </c>
      <c r="C30" s="34">
        <v>0</v>
      </c>
      <c r="D30" s="34">
        <v>0</v>
      </c>
    </row>
    <row r="31" spans="1:4">
      <c r="A31" s="33">
        <v>1243</v>
      </c>
      <c r="B31" s="29" t="s">
        <v>238</v>
      </c>
      <c r="C31" s="34">
        <v>0</v>
      </c>
      <c r="D31" s="34">
        <v>0</v>
      </c>
    </row>
    <row r="32" spans="1:4">
      <c r="A32" s="33">
        <v>1244</v>
      </c>
      <c r="B32" s="29" t="s">
        <v>239</v>
      </c>
      <c r="C32" s="34">
        <v>0</v>
      </c>
      <c r="D32" s="34">
        <v>0</v>
      </c>
    </row>
    <row r="33" spans="1:5">
      <c r="A33" s="33">
        <v>1245</v>
      </c>
      <c r="B33" s="29" t="s">
        <v>240</v>
      </c>
      <c r="C33" s="34">
        <v>0</v>
      </c>
      <c r="D33" s="34">
        <v>0</v>
      </c>
    </row>
    <row r="34" spans="1:5">
      <c r="A34" s="33">
        <v>1246</v>
      </c>
      <c r="B34" s="29" t="s">
        <v>241</v>
      </c>
      <c r="C34" s="34">
        <v>0</v>
      </c>
      <c r="D34" s="34">
        <v>0</v>
      </c>
    </row>
    <row r="35" spans="1:5">
      <c r="A35" s="33">
        <v>1247</v>
      </c>
      <c r="B35" s="29" t="s">
        <v>242</v>
      </c>
      <c r="C35" s="34">
        <v>0</v>
      </c>
      <c r="D35" s="34">
        <v>0</v>
      </c>
    </row>
    <row r="36" spans="1:5">
      <c r="A36" s="33">
        <v>1248</v>
      </c>
      <c r="B36" s="29" t="s">
        <v>243</v>
      </c>
      <c r="C36" s="34">
        <v>0</v>
      </c>
      <c r="D36" s="34">
        <v>0</v>
      </c>
    </row>
    <row r="37" spans="1:5">
      <c r="A37" s="41">
        <v>12</v>
      </c>
      <c r="B37" s="42" t="s">
        <v>661</v>
      </c>
      <c r="C37" s="121">
        <v>0</v>
      </c>
      <c r="D37" s="121">
        <v>0</v>
      </c>
      <c r="E37" s="42"/>
    </row>
    <row r="38" spans="1:5">
      <c r="B38" s="122" t="s">
        <v>627</v>
      </c>
      <c r="C38" s="121">
        <f>C20+C28+C37</f>
        <v>0</v>
      </c>
      <c r="D38" s="121">
        <f>D20+D28+D37</f>
        <v>0</v>
      </c>
    </row>
    <row r="40" spans="1:5">
      <c r="A40" s="31" t="s">
        <v>183</v>
      </c>
      <c r="B40" s="31"/>
      <c r="C40" s="31"/>
      <c r="D40" s="31"/>
      <c r="E40" s="31"/>
    </row>
    <row r="41" spans="1:5">
      <c r="A41" s="32" t="s">
        <v>143</v>
      </c>
      <c r="B41" s="32" t="s">
        <v>648</v>
      </c>
      <c r="C41" s="120">
        <v>2024</v>
      </c>
      <c r="D41" s="120">
        <v>2023</v>
      </c>
      <c r="E41" s="32"/>
    </row>
    <row r="42" spans="1:5">
      <c r="A42" s="41">
        <v>3210</v>
      </c>
      <c r="B42" s="42" t="s">
        <v>628</v>
      </c>
      <c r="C42" s="121">
        <v>9813453.9700000007</v>
      </c>
      <c r="D42" s="121">
        <v>202466</v>
      </c>
    </row>
    <row r="43" spans="1:5">
      <c r="A43" s="33"/>
      <c r="B43" s="122" t="s">
        <v>616</v>
      </c>
      <c r="C43" s="121">
        <f>C46+C58+C86+C89+C44</f>
        <v>0</v>
      </c>
      <c r="D43" s="121">
        <f>D46+D58+D86+D89+D44</f>
        <v>5768448.0899999999</v>
      </c>
    </row>
    <row r="44" spans="1:5">
      <c r="A44" s="138">
        <v>5100</v>
      </c>
      <c r="B44" s="139" t="s">
        <v>358</v>
      </c>
      <c r="C44" s="140">
        <f>SUM(C45:C45)</f>
        <v>0</v>
      </c>
      <c r="D44" s="140">
        <f>SUM(D45:D45)</f>
        <v>0</v>
      </c>
    </row>
    <row r="45" spans="1:5">
      <c r="A45" s="141">
        <v>5130</v>
      </c>
      <c r="B45" s="142" t="s">
        <v>649</v>
      </c>
      <c r="C45" s="143">
        <v>0</v>
      </c>
      <c r="D45" s="143">
        <v>0</v>
      </c>
    </row>
    <row r="46" spans="1:5">
      <c r="A46" s="41">
        <v>5400</v>
      </c>
      <c r="B46" s="42" t="s">
        <v>423</v>
      </c>
      <c r="C46" s="121">
        <f>C47+C49+C51+C53+C55</f>
        <v>0</v>
      </c>
      <c r="D46" s="121">
        <f>D47+D49+D51+D53+D55</f>
        <v>0</v>
      </c>
    </row>
    <row r="47" spans="1:5">
      <c r="A47" s="33">
        <v>5410</v>
      </c>
      <c r="B47" s="29" t="s">
        <v>617</v>
      </c>
      <c r="C47" s="34">
        <f>C48</f>
        <v>0</v>
      </c>
      <c r="D47" s="34">
        <f>D48</f>
        <v>0</v>
      </c>
    </row>
    <row r="48" spans="1:5">
      <c r="A48" s="33">
        <v>5411</v>
      </c>
      <c r="B48" s="29" t="s">
        <v>425</v>
      </c>
      <c r="C48" s="34">
        <v>0</v>
      </c>
      <c r="D48" s="34">
        <v>0</v>
      </c>
    </row>
    <row r="49" spans="1:4">
      <c r="A49" s="33">
        <v>5420</v>
      </c>
      <c r="B49" s="29" t="s">
        <v>618</v>
      </c>
      <c r="C49" s="34">
        <f>C50</f>
        <v>0</v>
      </c>
      <c r="D49" s="34">
        <f>D50</f>
        <v>0</v>
      </c>
    </row>
    <row r="50" spans="1:4">
      <c r="A50" s="33">
        <v>5421</v>
      </c>
      <c r="B50" s="29" t="s">
        <v>428</v>
      </c>
      <c r="C50" s="34">
        <v>0</v>
      </c>
      <c r="D50" s="34">
        <v>0</v>
      </c>
    </row>
    <row r="51" spans="1:4">
      <c r="A51" s="33">
        <v>5430</v>
      </c>
      <c r="B51" s="29" t="s">
        <v>619</v>
      </c>
      <c r="C51" s="34">
        <f>C52</f>
        <v>0</v>
      </c>
      <c r="D51" s="34">
        <f>D52</f>
        <v>0</v>
      </c>
    </row>
    <row r="52" spans="1:4">
      <c r="A52" s="33">
        <v>5431</v>
      </c>
      <c r="B52" s="29" t="s">
        <v>431</v>
      </c>
      <c r="C52" s="34">
        <v>0</v>
      </c>
      <c r="D52" s="34">
        <v>0</v>
      </c>
    </row>
    <row r="53" spans="1:4">
      <c r="A53" s="33">
        <v>5440</v>
      </c>
      <c r="B53" s="29" t="s">
        <v>620</v>
      </c>
      <c r="C53" s="34">
        <f>C54</f>
        <v>0</v>
      </c>
      <c r="D53" s="34">
        <f>D54</f>
        <v>0</v>
      </c>
    </row>
    <row r="54" spans="1:4">
      <c r="A54" s="33">
        <v>5441</v>
      </c>
      <c r="B54" s="29" t="s">
        <v>620</v>
      </c>
      <c r="C54" s="34">
        <v>0</v>
      </c>
      <c r="D54" s="34">
        <v>0</v>
      </c>
    </row>
    <row r="55" spans="1:4">
      <c r="A55" s="33">
        <v>5450</v>
      </c>
      <c r="B55" s="29" t="s">
        <v>621</v>
      </c>
      <c r="C55" s="34">
        <f>SUM(C56:C57)</f>
        <v>0</v>
      </c>
      <c r="D55" s="34">
        <f>SUM(D56:D57)</f>
        <v>0</v>
      </c>
    </row>
    <row r="56" spans="1:4">
      <c r="A56" s="33">
        <v>5451</v>
      </c>
      <c r="B56" s="29" t="s">
        <v>435</v>
      </c>
      <c r="C56" s="34">
        <v>0</v>
      </c>
      <c r="D56" s="34">
        <v>0</v>
      </c>
    </row>
    <row r="57" spans="1:4">
      <c r="A57" s="33">
        <v>5452</v>
      </c>
      <c r="B57" s="29" t="s">
        <v>436</v>
      </c>
      <c r="C57" s="34">
        <v>0</v>
      </c>
      <c r="D57" s="34">
        <v>0</v>
      </c>
    </row>
    <row r="58" spans="1:4">
      <c r="A58" s="41">
        <v>5500</v>
      </c>
      <c r="B58" s="42" t="s">
        <v>437</v>
      </c>
      <c r="C58" s="121">
        <f>C59+C68+C71+C77</f>
        <v>0</v>
      </c>
      <c r="D58" s="121">
        <f>D59+D68+D71+D77</f>
        <v>5768448.0899999999</v>
      </c>
    </row>
    <row r="59" spans="1:4">
      <c r="A59" s="33">
        <v>5510</v>
      </c>
      <c r="B59" s="29" t="s">
        <v>438</v>
      </c>
      <c r="C59" s="34">
        <f>SUM(C60:C67)</f>
        <v>0</v>
      </c>
      <c r="D59" s="34">
        <f>SUM(D60:D67)</f>
        <v>5768448.0899999999</v>
      </c>
    </row>
    <row r="60" spans="1:4">
      <c r="A60" s="33">
        <v>5511</v>
      </c>
      <c r="B60" s="29" t="s">
        <v>439</v>
      </c>
      <c r="C60" s="34">
        <v>0</v>
      </c>
      <c r="D60" s="34">
        <v>0</v>
      </c>
    </row>
    <row r="61" spans="1:4">
      <c r="A61" s="33">
        <v>5512</v>
      </c>
      <c r="B61" s="29" t="s">
        <v>440</v>
      </c>
      <c r="C61" s="34">
        <v>0</v>
      </c>
      <c r="D61" s="34">
        <v>0</v>
      </c>
    </row>
    <row r="62" spans="1:4">
      <c r="A62" s="33">
        <v>5513</v>
      </c>
      <c r="B62" s="29" t="s">
        <v>441</v>
      </c>
      <c r="C62" s="34">
        <v>0</v>
      </c>
      <c r="D62" s="34">
        <v>3705932.44</v>
      </c>
    </row>
    <row r="63" spans="1:4">
      <c r="A63" s="33">
        <v>5514</v>
      </c>
      <c r="B63" s="29" t="s">
        <v>442</v>
      </c>
      <c r="C63" s="34">
        <v>0</v>
      </c>
      <c r="D63" s="34">
        <v>0</v>
      </c>
    </row>
    <row r="64" spans="1:4">
      <c r="A64" s="33">
        <v>5515</v>
      </c>
      <c r="B64" s="29" t="s">
        <v>443</v>
      </c>
      <c r="C64" s="34">
        <v>0</v>
      </c>
      <c r="D64" s="34">
        <v>2058165.99</v>
      </c>
    </row>
    <row r="65" spans="1:4">
      <c r="A65" s="33">
        <v>5516</v>
      </c>
      <c r="B65" s="29" t="s">
        <v>444</v>
      </c>
      <c r="C65" s="34">
        <v>0</v>
      </c>
      <c r="D65" s="34">
        <v>0</v>
      </c>
    </row>
    <row r="66" spans="1:4">
      <c r="A66" s="33">
        <v>5517</v>
      </c>
      <c r="B66" s="29" t="s">
        <v>445</v>
      </c>
      <c r="C66" s="34">
        <v>0</v>
      </c>
      <c r="D66" s="34">
        <v>0</v>
      </c>
    </row>
    <row r="67" spans="1:4">
      <c r="A67" s="33">
        <v>5518</v>
      </c>
      <c r="B67" s="29" t="s">
        <v>81</v>
      </c>
      <c r="C67" s="34">
        <v>0</v>
      </c>
      <c r="D67" s="34">
        <v>4349.66</v>
      </c>
    </row>
    <row r="68" spans="1:4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>
      <c r="A69" s="33">
        <v>5521</v>
      </c>
      <c r="B69" s="29" t="s">
        <v>446</v>
      </c>
      <c r="C69" s="34">
        <v>0</v>
      </c>
      <c r="D69" s="34">
        <v>0</v>
      </c>
    </row>
    <row r="70" spans="1:4">
      <c r="A70" s="33">
        <v>5522</v>
      </c>
      <c r="B70" s="29" t="s">
        <v>447</v>
      </c>
      <c r="C70" s="34">
        <v>0</v>
      </c>
      <c r="D70" s="34">
        <v>0</v>
      </c>
    </row>
    <row r="71" spans="1:4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>
      <c r="A72" s="33">
        <v>5531</v>
      </c>
      <c r="B72" s="29" t="s">
        <v>449</v>
      </c>
      <c r="C72" s="34">
        <v>0</v>
      </c>
      <c r="D72" s="34">
        <v>0</v>
      </c>
    </row>
    <row r="73" spans="1:4">
      <c r="A73" s="33">
        <v>5532</v>
      </c>
      <c r="B73" s="29" t="s">
        <v>450</v>
      </c>
      <c r="C73" s="34">
        <v>0</v>
      </c>
      <c r="D73" s="34">
        <v>0</v>
      </c>
    </row>
    <row r="74" spans="1:4">
      <c r="A74" s="33">
        <v>5533</v>
      </c>
      <c r="B74" s="29" t="s">
        <v>451</v>
      </c>
      <c r="C74" s="34">
        <v>0</v>
      </c>
      <c r="D74" s="34">
        <v>0</v>
      </c>
    </row>
    <row r="75" spans="1:4">
      <c r="A75" s="33">
        <v>5534</v>
      </c>
      <c r="B75" s="29" t="s">
        <v>452</v>
      </c>
      <c r="C75" s="34">
        <v>0</v>
      </c>
      <c r="D75" s="34">
        <v>0</v>
      </c>
    </row>
    <row r="76" spans="1:4">
      <c r="A76" s="33">
        <v>5535</v>
      </c>
      <c r="B76" s="29" t="s">
        <v>453</v>
      </c>
      <c r="C76" s="34">
        <v>0</v>
      </c>
      <c r="D76" s="34">
        <v>0</v>
      </c>
    </row>
    <row r="77" spans="1:4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>
      <c r="A78" s="33">
        <v>5591</v>
      </c>
      <c r="B78" s="29" t="s">
        <v>455</v>
      </c>
      <c r="C78" s="34">
        <v>0</v>
      </c>
      <c r="D78" s="34">
        <v>0</v>
      </c>
    </row>
    <row r="79" spans="1:4">
      <c r="A79" s="33">
        <v>5592</v>
      </c>
      <c r="B79" s="29" t="s">
        <v>456</v>
      </c>
      <c r="C79" s="34">
        <v>0</v>
      </c>
      <c r="D79" s="34">
        <v>0</v>
      </c>
    </row>
    <row r="80" spans="1:4">
      <c r="A80" s="33">
        <v>5593</v>
      </c>
      <c r="B80" s="29" t="s">
        <v>457</v>
      </c>
      <c r="C80" s="34">
        <v>0</v>
      </c>
      <c r="D80" s="34">
        <v>0</v>
      </c>
    </row>
    <row r="81" spans="1:4">
      <c r="A81" s="33">
        <v>5594</v>
      </c>
      <c r="B81" s="29" t="s">
        <v>458</v>
      </c>
      <c r="C81" s="34">
        <v>0</v>
      </c>
      <c r="D81" s="34">
        <v>0</v>
      </c>
    </row>
    <row r="82" spans="1:4">
      <c r="A82" s="33">
        <v>5595</v>
      </c>
      <c r="B82" s="29" t="s">
        <v>459</v>
      </c>
      <c r="C82" s="34">
        <v>0</v>
      </c>
      <c r="D82" s="34">
        <v>0</v>
      </c>
    </row>
    <row r="83" spans="1:4">
      <c r="A83" s="33">
        <v>5596</v>
      </c>
      <c r="B83" s="29" t="s">
        <v>354</v>
      </c>
      <c r="C83" s="34">
        <v>0</v>
      </c>
      <c r="D83" s="34">
        <v>0</v>
      </c>
    </row>
    <row r="84" spans="1:4">
      <c r="A84" s="33">
        <v>5597</v>
      </c>
      <c r="B84" s="29" t="s">
        <v>460</v>
      </c>
      <c r="C84" s="34">
        <v>0</v>
      </c>
      <c r="D84" s="34">
        <v>0</v>
      </c>
    </row>
    <row r="85" spans="1:4">
      <c r="A85" s="33">
        <v>5599</v>
      </c>
      <c r="B85" s="29" t="s">
        <v>461</v>
      </c>
      <c r="C85" s="34">
        <v>0</v>
      </c>
      <c r="D85" s="34">
        <v>0</v>
      </c>
    </row>
    <row r="86" spans="1:4">
      <c r="A86" s="41">
        <v>5600</v>
      </c>
      <c r="B86" s="42" t="s">
        <v>79</v>
      </c>
      <c r="C86" s="121">
        <f>C87</f>
        <v>0</v>
      </c>
      <c r="D86" s="121">
        <f>D87</f>
        <v>0</v>
      </c>
    </row>
    <row r="87" spans="1:4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>
      <c r="A88" s="33">
        <v>5611</v>
      </c>
      <c r="B88" s="29" t="s">
        <v>463</v>
      </c>
      <c r="C88" s="34">
        <v>0</v>
      </c>
      <c r="D88" s="34">
        <v>0</v>
      </c>
    </row>
    <row r="89" spans="1:4">
      <c r="A89" s="41">
        <v>2110</v>
      </c>
      <c r="B89" s="125" t="s">
        <v>629</v>
      </c>
      <c r="C89" s="121">
        <f>SUM(C90:C94)</f>
        <v>0</v>
      </c>
      <c r="D89" s="121">
        <f>SUM(D90:D94)</f>
        <v>0</v>
      </c>
    </row>
    <row r="90" spans="1:4">
      <c r="A90" s="33">
        <v>2111</v>
      </c>
      <c r="B90" s="29" t="s">
        <v>630</v>
      </c>
      <c r="C90" s="34">
        <v>0</v>
      </c>
      <c r="D90" s="34">
        <v>0</v>
      </c>
    </row>
    <row r="91" spans="1:4">
      <c r="A91" s="33">
        <v>2112</v>
      </c>
      <c r="B91" s="29" t="s">
        <v>631</v>
      </c>
      <c r="C91" s="34">
        <v>0</v>
      </c>
      <c r="D91" s="34">
        <v>0</v>
      </c>
    </row>
    <row r="92" spans="1:4">
      <c r="A92" s="33">
        <v>2112</v>
      </c>
      <c r="B92" s="29" t="s">
        <v>632</v>
      </c>
      <c r="C92" s="34">
        <v>0</v>
      </c>
      <c r="D92" s="34">
        <v>0</v>
      </c>
    </row>
    <row r="93" spans="1:4">
      <c r="A93" s="33">
        <v>2115</v>
      </c>
      <c r="B93" s="29" t="s">
        <v>633</v>
      </c>
      <c r="C93" s="34">
        <v>0</v>
      </c>
      <c r="D93" s="34">
        <v>0</v>
      </c>
    </row>
    <row r="94" spans="1:4">
      <c r="A94" s="33">
        <v>2114</v>
      </c>
      <c r="B94" s="29" t="s">
        <v>634</v>
      </c>
      <c r="C94" s="34">
        <v>0</v>
      </c>
      <c r="D94" s="34">
        <v>0</v>
      </c>
    </row>
    <row r="95" spans="1:4">
      <c r="A95" s="33"/>
      <c r="B95" s="122" t="s">
        <v>635</v>
      </c>
      <c r="C95" s="121">
        <f>+C96</f>
        <v>0</v>
      </c>
      <c r="D95" s="121">
        <f>+D96</f>
        <v>0</v>
      </c>
    </row>
    <row r="96" spans="1:4">
      <c r="A96" s="138">
        <v>3100</v>
      </c>
      <c r="B96" s="144" t="s">
        <v>650</v>
      </c>
      <c r="C96" s="145">
        <f>SUM(C97:C100)</f>
        <v>0</v>
      </c>
      <c r="D96" s="145">
        <f>SUM(D97:D100)</f>
        <v>0</v>
      </c>
    </row>
    <row r="97" spans="1:4">
      <c r="A97" s="141"/>
      <c r="B97" s="146" t="s">
        <v>651</v>
      </c>
      <c r="C97" s="147">
        <v>0</v>
      </c>
      <c r="D97" s="147">
        <v>0</v>
      </c>
    </row>
    <row r="98" spans="1:4">
      <c r="A98" s="141"/>
      <c r="B98" s="146" t="s">
        <v>652</v>
      </c>
      <c r="C98" s="147">
        <v>0</v>
      </c>
      <c r="D98" s="147">
        <v>0</v>
      </c>
    </row>
    <row r="99" spans="1:4">
      <c r="A99" s="141"/>
      <c r="B99" s="146" t="s">
        <v>653</v>
      </c>
      <c r="C99" s="147">
        <v>0</v>
      </c>
      <c r="D99" s="147">
        <v>0</v>
      </c>
    </row>
    <row r="100" spans="1:4">
      <c r="A100" s="141"/>
      <c r="B100" s="146" t="s">
        <v>654</v>
      </c>
      <c r="C100" s="147">
        <v>0</v>
      </c>
      <c r="D100" s="147">
        <v>0</v>
      </c>
    </row>
    <row r="101" spans="1:4">
      <c r="A101" s="141"/>
      <c r="B101" s="148" t="s">
        <v>655</v>
      </c>
      <c r="C101" s="140">
        <f>+C102</f>
        <v>0</v>
      </c>
      <c r="D101" s="140">
        <f>+D102</f>
        <v>0</v>
      </c>
    </row>
    <row r="102" spans="1:4">
      <c r="A102" s="138">
        <v>1270</v>
      </c>
      <c r="B102" s="139" t="s">
        <v>251</v>
      </c>
      <c r="C102" s="145">
        <f>+C103</f>
        <v>0</v>
      </c>
      <c r="D102" s="145">
        <f>+D103</f>
        <v>0</v>
      </c>
    </row>
    <row r="103" spans="1:4">
      <c r="A103" s="141">
        <v>1273</v>
      </c>
      <c r="B103" s="142" t="s">
        <v>656</v>
      </c>
      <c r="C103" s="147">
        <v>0</v>
      </c>
      <c r="D103" s="147">
        <v>0</v>
      </c>
    </row>
    <row r="104" spans="1:4">
      <c r="A104" s="141"/>
      <c r="B104" s="148" t="s">
        <v>657</v>
      </c>
      <c r="C104" s="140">
        <f>+C105+C107</f>
        <v>115762.67</v>
      </c>
      <c r="D104" s="140">
        <f>+D105+D107</f>
        <v>49.9</v>
      </c>
    </row>
    <row r="105" spans="1:4">
      <c r="A105" s="138">
        <v>4300</v>
      </c>
      <c r="B105" s="144" t="s">
        <v>658</v>
      </c>
      <c r="C105" s="145">
        <f>+C106</f>
        <v>115762.67</v>
      </c>
      <c r="D105" s="149">
        <f>+D106</f>
        <v>49.9</v>
      </c>
    </row>
    <row r="106" spans="1:4">
      <c r="A106" s="141">
        <v>4399</v>
      </c>
      <c r="B106" s="146" t="s">
        <v>351</v>
      </c>
      <c r="C106" s="147">
        <v>115762.67</v>
      </c>
      <c r="D106" s="147">
        <v>49.9</v>
      </c>
    </row>
    <row r="107" spans="1:4">
      <c r="A107" s="41">
        <v>1120</v>
      </c>
      <c r="B107" s="125" t="s">
        <v>636</v>
      </c>
      <c r="C107" s="121">
        <f>SUM(C108:C116)</f>
        <v>0</v>
      </c>
      <c r="D107" s="121">
        <f>SUM(D108:D116)</f>
        <v>0</v>
      </c>
    </row>
    <row r="108" spans="1:4">
      <c r="A108" s="33">
        <v>1124</v>
      </c>
      <c r="B108" s="126" t="s">
        <v>637</v>
      </c>
      <c r="C108" s="127">
        <v>0</v>
      </c>
      <c r="D108" s="34">
        <v>0</v>
      </c>
    </row>
    <row r="109" spans="1:4">
      <c r="A109" s="33">
        <v>1124</v>
      </c>
      <c r="B109" s="126" t="s">
        <v>638</v>
      </c>
      <c r="C109" s="127">
        <v>0</v>
      </c>
      <c r="D109" s="34">
        <v>0</v>
      </c>
    </row>
    <row r="110" spans="1:4">
      <c r="A110" s="33">
        <v>1124</v>
      </c>
      <c r="B110" s="126" t="s">
        <v>639</v>
      </c>
      <c r="C110" s="127">
        <v>0</v>
      </c>
      <c r="D110" s="34">
        <v>0</v>
      </c>
    </row>
    <row r="111" spans="1:4">
      <c r="A111" s="33">
        <v>1124</v>
      </c>
      <c r="B111" s="126" t="s">
        <v>640</v>
      </c>
      <c r="C111" s="127">
        <v>0</v>
      </c>
      <c r="D111" s="34">
        <v>0</v>
      </c>
    </row>
    <row r="112" spans="1:4">
      <c r="A112" s="33">
        <v>1124</v>
      </c>
      <c r="B112" s="126" t="s">
        <v>641</v>
      </c>
      <c r="C112" s="34">
        <v>0</v>
      </c>
      <c r="D112" s="34">
        <v>0</v>
      </c>
    </row>
    <row r="113" spans="1:4">
      <c r="A113" s="33">
        <v>1124</v>
      </c>
      <c r="B113" s="126" t="s">
        <v>642</v>
      </c>
      <c r="C113" s="34">
        <v>0</v>
      </c>
      <c r="D113" s="34">
        <v>0</v>
      </c>
    </row>
    <row r="114" spans="1:4">
      <c r="A114" s="33">
        <v>1122</v>
      </c>
      <c r="B114" s="126" t="s">
        <v>643</v>
      </c>
      <c r="C114" s="34">
        <v>0</v>
      </c>
      <c r="D114" s="34">
        <v>0</v>
      </c>
    </row>
    <row r="115" spans="1:4">
      <c r="A115" s="33">
        <v>1122</v>
      </c>
      <c r="B115" s="126" t="s">
        <v>644</v>
      </c>
      <c r="C115" s="127">
        <v>0</v>
      </c>
      <c r="D115" s="34">
        <v>0</v>
      </c>
    </row>
    <row r="116" spans="1:4">
      <c r="A116" s="33">
        <v>1122</v>
      </c>
      <c r="B116" s="126" t="s">
        <v>645</v>
      </c>
      <c r="C116" s="34">
        <v>0</v>
      </c>
      <c r="D116" s="34">
        <v>0</v>
      </c>
    </row>
    <row r="117" spans="1:4">
      <c r="A117" s="33"/>
      <c r="B117" s="128" t="s">
        <v>646</v>
      </c>
      <c r="C117" s="121">
        <f>C42+C43+C95-C101-C104</f>
        <v>9697691.3000000007</v>
      </c>
      <c r="D117" s="121">
        <f>D42+D43+D95-D101-D104</f>
        <v>5970864.1899999995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 xr:uid="{00000000-0002-0000-0700-000000000000}"/>
    <dataValidation allowBlank="1" showInputMessage="1" showErrorMessage="1" prompt="Saldo al 31 de diciembre del año anterior que se presenta" sqref="D7 D41" xr:uid="{00000000-0002-0000-0700-000001000000}"/>
    <dataValidation allowBlank="1" showInputMessage="1" showErrorMessage="1" prompt="Importe del trimestre anterior" sqref="D55 D46 C43:D43 C46:C57" xr:uid="{00000000-0002-0000-0700-000002000000}"/>
  </dataValidations>
  <pageMargins left="0.70866141732283472" right="0.70866141732283472" top="0.74803149606299213" bottom="0.74803149606299213" header="0.31496062992125984" footer="0.31496062992125984"/>
  <pageSetup scale="7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>
      <c r="A2" s="88" t="s">
        <v>187</v>
      </c>
      <c r="B2" s="89" t="s">
        <v>50</v>
      </c>
    </row>
    <row r="3" spans="1:2">
      <c r="B3" s="102"/>
    </row>
    <row r="4" spans="1:2" ht="14.1" customHeight="1">
      <c r="A4" s="103" t="s">
        <v>27</v>
      </c>
      <c r="B4" s="93" t="s">
        <v>78</v>
      </c>
    </row>
    <row r="5" spans="1:2" ht="14.1" customHeight="1">
      <c r="B5" s="93" t="s">
        <v>51</v>
      </c>
    </row>
    <row r="6" spans="1:2" ht="14.1" customHeight="1">
      <c r="B6" s="93" t="s">
        <v>148</v>
      </c>
    </row>
    <row r="7" spans="1:2" ht="14.1" customHeight="1">
      <c r="B7" s="93" t="s">
        <v>149</v>
      </c>
    </row>
    <row r="8" spans="1:2" ht="14.1" customHeight="1"/>
    <row r="9" spans="1:2">
      <c r="A9" s="103" t="s">
        <v>29</v>
      </c>
      <c r="B9" s="95" t="s">
        <v>588</v>
      </c>
    </row>
    <row r="10" spans="1:2" ht="15" customHeight="1">
      <c r="B10" s="95" t="s">
        <v>75</v>
      </c>
    </row>
    <row r="11" spans="1:2" ht="15" customHeight="1">
      <c r="B11" s="105" t="s">
        <v>192</v>
      </c>
    </row>
    <row r="12" spans="1:2" ht="15" customHeight="1"/>
    <row r="13" spans="1:2">
      <c r="A13" s="103" t="s">
        <v>76</v>
      </c>
      <c r="B13" s="93" t="s">
        <v>589</v>
      </c>
    </row>
    <row r="14" spans="1:2" ht="15" customHeight="1">
      <c r="B14" s="93" t="s">
        <v>590</v>
      </c>
    </row>
    <row r="15" spans="1:2" ht="15" customHeight="1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2024-04-15T20:36:11Z</cp:lastPrinted>
  <dcterms:created xsi:type="dcterms:W3CDTF">2012-12-11T20:36:24Z</dcterms:created>
  <dcterms:modified xsi:type="dcterms:W3CDTF">2024-04-24T21:58:38Z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